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6600" tabRatio="856" activeTab="0"/>
  </bookViews>
  <sheets>
    <sheet name="Table 1. Well Attributes" sheetId="1" r:id="rId1"/>
    <sheet name="Table2. Gas and steam geochem" sheetId="2" r:id="rId2"/>
    <sheet name="Table 3. Mean Compositions" sheetId="3" r:id="rId3"/>
    <sheet name="Table 4. Injection Wells" sheetId="4" r:id="rId4"/>
    <sheet name="Table 5. Temporal Variations" sheetId="5" r:id="rId5"/>
  </sheets>
  <definedNames>
    <definedName name="_xlnm.Print_Titles" localSheetId="0">'Table 1. Well Attributes'!$A:$B,'Table 1. Well Attributes'!$1:$1</definedName>
    <definedName name="_xlnm.Print_Titles" localSheetId="1">'Table2. Gas and steam geochem'!$A:$A,'Table2. Gas and steam geochem'!$1:$1</definedName>
  </definedNames>
  <calcPr fullCalcOnLoad="1"/>
</workbook>
</file>

<file path=xl/sharedStrings.xml><?xml version="1.0" encoding="utf-8"?>
<sst xmlns="http://schemas.openxmlformats.org/spreadsheetml/2006/main" count="1925" uniqueCount="501">
  <si>
    <t>03390521</t>
  </si>
  <si>
    <t>09790153</t>
  </si>
  <si>
    <t>09790147</t>
  </si>
  <si>
    <t>7.6(110)</t>
  </si>
  <si>
    <t>D.X. (Delta Xagon) State 4596 -45</t>
  </si>
  <si>
    <t>09790438</t>
  </si>
  <si>
    <t>LF  State 4597-16 (Lakoma Fame)</t>
  </si>
  <si>
    <t>G81-01</t>
  </si>
  <si>
    <t>81/01/12</t>
  </si>
  <si>
    <t>G81-02</t>
  </si>
  <si>
    <t>Thorne 1</t>
  </si>
  <si>
    <t>G81-03</t>
  </si>
  <si>
    <t>CA 958-37-34 (956#3)</t>
  </si>
  <si>
    <t>D.X. (Delta Xagon) State 4596-87</t>
  </si>
  <si>
    <t>03390545</t>
  </si>
  <si>
    <r>
      <t>d</t>
    </r>
    <r>
      <rPr>
        <sz val="10"/>
        <rFont val="Geneva"/>
        <family val="0"/>
      </rPr>
      <t>D</t>
    </r>
  </si>
  <si>
    <r>
      <t>d</t>
    </r>
    <r>
      <rPr>
        <vertAlign val="superscript"/>
        <sz val="10"/>
        <rFont val="Geneva"/>
        <family val="0"/>
      </rPr>
      <t>18</t>
    </r>
    <r>
      <rPr>
        <sz val="10"/>
        <rFont val="Geneva"/>
        <family val="0"/>
      </rPr>
      <t>O</t>
    </r>
  </si>
  <si>
    <r>
      <t>d</t>
    </r>
    <r>
      <rPr>
        <vertAlign val="superscript"/>
        <sz val="10"/>
        <rFont val="Geneva"/>
        <family val="0"/>
      </rPr>
      <t>34</t>
    </r>
    <r>
      <rPr>
        <sz val="10"/>
        <rFont val="Geneva"/>
        <family val="0"/>
      </rPr>
      <t>S (D)</t>
    </r>
  </si>
  <si>
    <r>
      <t>d</t>
    </r>
    <r>
      <rPr>
        <vertAlign val="superscript"/>
        <sz val="10"/>
        <rFont val="Geneva"/>
        <family val="0"/>
      </rPr>
      <t>34</t>
    </r>
    <r>
      <rPr>
        <sz val="10"/>
        <rFont val="Geneva"/>
        <family val="0"/>
      </rPr>
      <t xml:space="preserve"> S (M)</t>
    </r>
  </si>
  <si>
    <t>(molar ratio)</t>
  </si>
  <si>
    <t>(ppm by wt.)</t>
  </si>
  <si>
    <t>mol%</t>
  </si>
  <si>
    <t>molar ratio</t>
  </si>
  <si>
    <t>(per mil)</t>
  </si>
  <si>
    <t>G78-05</t>
  </si>
  <si>
    <t>LF State 4597-18  (Lakoma Fame)</t>
  </si>
  <si>
    <t>Production</t>
  </si>
  <si>
    <t>78/06/07</t>
  </si>
  <si>
    <t>bdl</t>
  </si>
  <si>
    <t>G78-06</t>
  </si>
  <si>
    <t xml:space="preserve">LF State 4236-2  (Lakoma Fame) </t>
  </si>
  <si>
    <t>G78-07</t>
  </si>
  <si>
    <t>9.7(141)</t>
  </si>
  <si>
    <t>Calpine</t>
  </si>
  <si>
    <t>09790714</t>
  </si>
  <si>
    <t>CCOC</t>
  </si>
  <si>
    <t>Inactive</t>
  </si>
  <si>
    <t>09790687</t>
  </si>
  <si>
    <t>12N</t>
  </si>
  <si>
    <t>09790695</t>
  </si>
  <si>
    <t>G78-5 = -30.1</t>
  </si>
  <si>
    <t>G78-6 =-30.4</t>
  </si>
  <si>
    <t>G78-7 = -29.4</t>
  </si>
  <si>
    <t>Prati 37</t>
  </si>
  <si>
    <r>
      <t>CH</t>
    </r>
    <r>
      <rPr>
        <vertAlign val="subscript"/>
        <sz val="10"/>
        <rFont val="Geneva"/>
        <family val="0"/>
      </rPr>
      <t>4</t>
    </r>
  </si>
  <si>
    <r>
      <t>NH</t>
    </r>
    <r>
      <rPr>
        <vertAlign val="subscript"/>
        <sz val="10"/>
        <rFont val="Geneva"/>
        <family val="0"/>
      </rPr>
      <t>3</t>
    </r>
  </si>
  <si>
    <r>
      <t>N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>/Ar</t>
    </r>
  </si>
  <si>
    <r>
      <t>d</t>
    </r>
    <r>
      <rPr>
        <vertAlign val="superscript"/>
        <sz val="10"/>
        <rFont val="Geneva"/>
        <family val="0"/>
      </rPr>
      <t>13</t>
    </r>
    <r>
      <rPr>
        <sz val="10"/>
        <rFont val="Geneva"/>
        <family val="0"/>
      </rPr>
      <t>C CO</t>
    </r>
    <r>
      <rPr>
        <vertAlign val="subscript"/>
        <sz val="10"/>
        <rFont val="Geneva"/>
        <family val="0"/>
      </rPr>
      <t>2</t>
    </r>
  </si>
  <si>
    <t>Well</t>
  </si>
  <si>
    <t>Sample Type</t>
  </si>
  <si>
    <t>Sample Date</t>
  </si>
  <si>
    <t>pH-field</t>
  </si>
  <si>
    <t>pH-lab</t>
  </si>
  <si>
    <t>Steam/Gas</t>
  </si>
  <si>
    <t>Gas/Steam</t>
  </si>
  <si>
    <t>He</t>
  </si>
  <si>
    <t>Ar</t>
  </si>
  <si>
    <t>Prati 27</t>
  </si>
  <si>
    <t>G91-09</t>
  </si>
  <si>
    <t>Prati 39</t>
  </si>
  <si>
    <t>* Data from file of CA Div. of Oil, Gas and Geothermal Resources</t>
  </si>
  <si>
    <t>npa = not publicly available</t>
  </si>
  <si>
    <t>Sample #</t>
  </si>
  <si>
    <t>D.X.  State 4596-72</t>
  </si>
  <si>
    <t>D.X.  State 4596-61</t>
  </si>
  <si>
    <t>Geysers Development Corp. (GDC) 05</t>
  </si>
  <si>
    <t>Prati State 01</t>
  </si>
  <si>
    <t>G91-12</t>
  </si>
  <si>
    <t>Prati 02</t>
  </si>
  <si>
    <t>G91-13</t>
  </si>
  <si>
    <t xml:space="preserve">Prati 14 </t>
  </si>
  <si>
    <t>G91-14</t>
  </si>
  <si>
    <t>Prati 50</t>
  </si>
  <si>
    <t>G95-01</t>
  </si>
  <si>
    <t>Old Geysers</t>
  </si>
  <si>
    <t>Bubbling Pool</t>
  </si>
  <si>
    <t>95/08/08</t>
  </si>
  <si>
    <t>G90-03</t>
  </si>
  <si>
    <t>Ottoboni St.4596-14</t>
  </si>
  <si>
    <t>G90-04</t>
  </si>
  <si>
    <t>G90-05</t>
  </si>
  <si>
    <t>C</t>
  </si>
  <si>
    <t>S</t>
  </si>
  <si>
    <t>U</t>
  </si>
  <si>
    <t>N</t>
  </si>
  <si>
    <t>Casing Depth</t>
  </si>
  <si>
    <t>Wellhead T</t>
  </si>
  <si>
    <t>Map #</t>
  </si>
  <si>
    <t>09790088</t>
  </si>
  <si>
    <t>9.5(138)</t>
  </si>
  <si>
    <t>09790157</t>
  </si>
  <si>
    <t>9.4(136)</t>
  </si>
  <si>
    <t>09790158</t>
  </si>
  <si>
    <t>8.9(129)</t>
  </si>
  <si>
    <t>09790462</t>
  </si>
  <si>
    <t>09790512</t>
  </si>
  <si>
    <t>8.5(123)</t>
  </si>
  <si>
    <t>GYS95-01</t>
  </si>
  <si>
    <t>GYS95-02</t>
  </si>
  <si>
    <t>GYS95-04</t>
  </si>
  <si>
    <t>GYS96-01</t>
  </si>
  <si>
    <t>Little Geysers</t>
  </si>
  <si>
    <t>GYS95-03</t>
  </si>
  <si>
    <t>Drowned Fum.</t>
  </si>
  <si>
    <t>Range</t>
  </si>
  <si>
    <t>Surface Elev.</t>
  </si>
  <si>
    <t>Total Depth</t>
  </si>
  <si>
    <t xml:space="preserve"> Unit 15</t>
  </si>
  <si>
    <t>G90-00</t>
  </si>
  <si>
    <t>Geysers Devel. Corp. (GDC) 88-12</t>
  </si>
  <si>
    <t>09790026</t>
  </si>
  <si>
    <t>Injection</t>
  </si>
  <si>
    <t>Geysers Devel. Corp. (GDC) 05</t>
  </si>
  <si>
    <t>09790227</t>
  </si>
  <si>
    <t>09790359</t>
  </si>
  <si>
    <t>D.X. (Delta Xagon) State 4596-72</t>
  </si>
  <si>
    <t>09790539</t>
  </si>
  <si>
    <t>† Not a well: G96-01 is a fumarole.  The others are bubbling pools.</t>
  </si>
  <si>
    <t>McKinley-3</t>
  </si>
  <si>
    <t>87/01/30</t>
  </si>
  <si>
    <t>G88-6</t>
  </si>
  <si>
    <t>Prati State 24</t>
  </si>
  <si>
    <t>88/03/25</t>
  </si>
  <si>
    <t>G88-7</t>
  </si>
  <si>
    <t>Prati 38</t>
  </si>
  <si>
    <t>9.6(140)</t>
  </si>
  <si>
    <t>9.6(138)</t>
  </si>
  <si>
    <t>24.5(355)</t>
  </si>
  <si>
    <t>16.1(234)</t>
  </si>
  <si>
    <t>10.9(159)</t>
  </si>
  <si>
    <t>11.0(159)</t>
  </si>
  <si>
    <t>G88-10</t>
  </si>
  <si>
    <t>G91-6</t>
  </si>
  <si>
    <t>G91-2</t>
  </si>
  <si>
    <t>09790721</t>
  </si>
  <si>
    <t>Old Geysers†</t>
  </si>
  <si>
    <t>Surface Feature</t>
  </si>
  <si>
    <t>40.5†</t>
  </si>
  <si>
    <t>Hot Sprngs. Cr.†</t>
  </si>
  <si>
    <t>95.2†</t>
  </si>
  <si>
    <t>Hot Springs. Cr.†</t>
  </si>
  <si>
    <t>95.8†</t>
  </si>
  <si>
    <t>BSC Rdmrk 2.51†</t>
  </si>
  <si>
    <t>~98†</t>
  </si>
  <si>
    <t>Ottoboni Fed 48A-2</t>
  </si>
  <si>
    <t>G90-10</t>
  </si>
  <si>
    <t>88/09/22</t>
  </si>
  <si>
    <t>G88-8</t>
  </si>
  <si>
    <t>Prati 25</t>
  </si>
  <si>
    <t>G88-9</t>
  </si>
  <si>
    <t>Prati 4</t>
  </si>
  <si>
    <t>G88-10(1/3)</t>
  </si>
  <si>
    <t>D.X. (Delta Xagon) State 4596-50</t>
  </si>
  <si>
    <t>09790454</t>
  </si>
  <si>
    <t>7.8(113)</t>
  </si>
  <si>
    <r>
      <t>N</t>
    </r>
    <r>
      <rPr>
        <b/>
        <vertAlign val="subscript"/>
        <sz val="10"/>
        <rFont val="Geneva"/>
        <family val="0"/>
      </rPr>
      <t>2</t>
    </r>
    <r>
      <rPr>
        <b/>
        <sz val="10"/>
        <rFont val="Geneva"/>
        <family val="0"/>
      </rPr>
      <t>/Ar</t>
    </r>
  </si>
  <si>
    <r>
      <t>d</t>
    </r>
    <r>
      <rPr>
        <b/>
        <sz val="10"/>
        <rFont val="Geneva"/>
        <family val="0"/>
      </rPr>
      <t>D</t>
    </r>
  </si>
  <si>
    <r>
      <t>d</t>
    </r>
    <r>
      <rPr>
        <b/>
        <vertAlign val="superscript"/>
        <sz val="10"/>
        <rFont val="Geneva"/>
        <family val="0"/>
      </rPr>
      <t>18</t>
    </r>
    <r>
      <rPr>
        <b/>
        <sz val="10"/>
        <rFont val="Geneva"/>
        <family val="0"/>
      </rPr>
      <t>O</t>
    </r>
  </si>
  <si>
    <t>A87-2</t>
  </si>
  <si>
    <t>91/06/24</t>
  </si>
  <si>
    <t>G91-02</t>
  </si>
  <si>
    <t>G91-04</t>
  </si>
  <si>
    <t>Prati State 10</t>
  </si>
  <si>
    <t>G91-05</t>
  </si>
  <si>
    <t>Prati State 12</t>
  </si>
  <si>
    <t>G91-06</t>
  </si>
  <si>
    <t>G91-07</t>
  </si>
  <si>
    <t>Prati State 54</t>
  </si>
  <si>
    <t>G91-08</t>
  </si>
  <si>
    <t>Operator</t>
  </si>
  <si>
    <t>(m)</t>
  </si>
  <si>
    <t>(°C)</t>
  </si>
  <si>
    <t>Bars(PSI)</t>
  </si>
  <si>
    <t>09790114</t>
  </si>
  <si>
    <t>Union</t>
  </si>
  <si>
    <t>Abel1</t>
  </si>
  <si>
    <t>Region</t>
  </si>
  <si>
    <r>
      <t>CO</t>
    </r>
    <r>
      <rPr>
        <b/>
        <vertAlign val="subscript"/>
        <sz val="10"/>
        <rFont val="Geneva"/>
        <family val="0"/>
      </rPr>
      <t xml:space="preserve">2 </t>
    </r>
    <r>
      <rPr>
        <b/>
        <sz val="10"/>
        <rFont val="Geneva"/>
        <family val="0"/>
      </rPr>
      <t>(mol%)</t>
    </r>
  </si>
  <si>
    <r>
      <t>H</t>
    </r>
    <r>
      <rPr>
        <b/>
        <vertAlign val="subscript"/>
        <sz val="10"/>
        <rFont val="Geneva"/>
        <family val="0"/>
      </rPr>
      <t>2</t>
    </r>
    <r>
      <rPr>
        <b/>
        <sz val="10"/>
        <rFont val="Geneva"/>
        <family val="0"/>
      </rPr>
      <t>S (mol%)</t>
    </r>
  </si>
  <si>
    <t>He (mol%)</t>
  </si>
  <si>
    <r>
      <t>H</t>
    </r>
    <r>
      <rPr>
        <b/>
        <vertAlign val="subscript"/>
        <sz val="10"/>
        <rFont val="Geneva"/>
        <family val="0"/>
      </rPr>
      <t xml:space="preserve">2 </t>
    </r>
    <r>
      <rPr>
        <b/>
        <sz val="10"/>
        <rFont val="Geneva"/>
        <family val="0"/>
      </rPr>
      <t>(mol%)</t>
    </r>
  </si>
  <si>
    <t>Ar (mol%)</t>
  </si>
  <si>
    <r>
      <t>d</t>
    </r>
    <r>
      <rPr>
        <b/>
        <sz val="10"/>
        <rFont val="Geneva"/>
        <family val="0"/>
      </rPr>
      <t>D (per mil)</t>
    </r>
  </si>
  <si>
    <r>
      <t>d</t>
    </r>
    <r>
      <rPr>
        <b/>
        <vertAlign val="superscript"/>
        <sz val="10"/>
        <rFont val="Geneva"/>
        <family val="0"/>
      </rPr>
      <t>18</t>
    </r>
    <r>
      <rPr>
        <b/>
        <sz val="10"/>
        <rFont val="Geneva"/>
        <family val="0"/>
      </rPr>
      <t>O (per mil)</t>
    </r>
  </si>
  <si>
    <r>
      <t>d</t>
    </r>
    <r>
      <rPr>
        <b/>
        <vertAlign val="superscript"/>
        <sz val="10"/>
        <rFont val="Geneva"/>
        <family val="0"/>
      </rPr>
      <t>13</t>
    </r>
    <r>
      <rPr>
        <b/>
        <sz val="10"/>
        <rFont val="Geneva"/>
        <family val="0"/>
      </rPr>
      <t>C CO</t>
    </r>
    <r>
      <rPr>
        <b/>
        <vertAlign val="subscript"/>
        <sz val="10"/>
        <rFont val="Geneva"/>
        <family val="0"/>
      </rPr>
      <t xml:space="preserve">2 </t>
    </r>
    <r>
      <rPr>
        <b/>
        <sz val="10"/>
        <rFont val="Geneva"/>
        <family val="0"/>
      </rPr>
      <t>(per mil)</t>
    </r>
  </si>
  <si>
    <r>
      <t>d</t>
    </r>
    <r>
      <rPr>
        <b/>
        <vertAlign val="superscript"/>
        <sz val="10"/>
        <rFont val="Geneva"/>
        <family val="0"/>
      </rPr>
      <t>34</t>
    </r>
    <r>
      <rPr>
        <b/>
        <sz val="10"/>
        <rFont val="Geneva"/>
        <family val="0"/>
      </rPr>
      <t>S (D) (per mil)</t>
    </r>
  </si>
  <si>
    <r>
      <t>d</t>
    </r>
    <r>
      <rPr>
        <b/>
        <vertAlign val="superscript"/>
        <sz val="10"/>
        <rFont val="Geneva"/>
        <family val="0"/>
      </rPr>
      <t>34</t>
    </r>
    <r>
      <rPr>
        <b/>
        <sz val="10"/>
        <rFont val="Geneva"/>
        <family val="0"/>
      </rPr>
      <t xml:space="preserve"> S (M) (per mil)</t>
    </r>
  </si>
  <si>
    <t>Manifestations</t>
  </si>
  <si>
    <t xml:space="preserve">Surface </t>
  </si>
  <si>
    <t>Geysers</t>
  </si>
  <si>
    <t xml:space="preserve"> Northwest</t>
  </si>
  <si>
    <t xml:space="preserve">Central </t>
  </si>
  <si>
    <t xml:space="preserve">Southeast </t>
  </si>
  <si>
    <r>
      <t>NH</t>
    </r>
    <r>
      <rPr>
        <b/>
        <vertAlign val="subscript"/>
        <sz val="10"/>
        <rFont val="Geneva"/>
        <family val="0"/>
      </rPr>
      <t xml:space="preserve">3 </t>
    </r>
    <r>
      <rPr>
        <b/>
        <sz val="10"/>
        <rFont val="Geneva"/>
        <family val="0"/>
      </rPr>
      <t>(mol%)</t>
    </r>
  </si>
  <si>
    <t>CH4 (mol%)</t>
  </si>
  <si>
    <t>N2 (mol%)</t>
  </si>
  <si>
    <t>O2 (mol%)</t>
  </si>
  <si>
    <r>
      <t xml:space="preserve"> </t>
    </r>
    <r>
      <rPr>
        <vertAlign val="superscript"/>
        <sz val="10"/>
        <rFont val="Geneva"/>
        <family val="0"/>
      </rPr>
      <t>@</t>
    </r>
    <r>
      <rPr>
        <sz val="10"/>
        <rFont val="Geneva"/>
        <family val="0"/>
      </rPr>
      <t>Injection wells plugged to depths of 2804.2 (DX St. 4596-61), 2209.8 (GDC-5) and 1842.0 (GDC 88-12)</t>
    </r>
  </si>
  <si>
    <r>
      <t>1854.0</t>
    </r>
    <r>
      <rPr>
        <vertAlign val="superscript"/>
        <sz val="10"/>
        <rFont val="Geneva"/>
        <family val="0"/>
      </rPr>
      <t>@</t>
    </r>
  </si>
  <si>
    <t>09790598</t>
  </si>
  <si>
    <t>8.7(126)</t>
  </si>
  <si>
    <t>09790664</t>
  </si>
  <si>
    <t>09790149</t>
  </si>
  <si>
    <t>8W</t>
  </si>
  <si>
    <t>9.4(137)</t>
  </si>
  <si>
    <t>9.1(132)</t>
  </si>
  <si>
    <t>09790045</t>
  </si>
  <si>
    <t>10.4(150)</t>
  </si>
  <si>
    <t>10.6(153)</t>
  </si>
  <si>
    <t>10.9(145)</t>
  </si>
  <si>
    <t>10.3(149)</t>
  </si>
  <si>
    <t>10.6(154)</t>
  </si>
  <si>
    <t>10.8(157)</t>
  </si>
  <si>
    <t>10.3(150)</t>
  </si>
  <si>
    <t>10.1(147)</t>
  </si>
  <si>
    <t>9.8(143)</t>
  </si>
  <si>
    <t>10.7(155)</t>
  </si>
  <si>
    <t>9.0(130)</t>
  </si>
  <si>
    <t>25.1(364)</t>
  </si>
  <si>
    <t>18.1(263)</t>
  </si>
  <si>
    <t>10.5(153)</t>
  </si>
  <si>
    <t>10.9(158)</t>
  </si>
  <si>
    <t>9.1(131)</t>
  </si>
  <si>
    <t>9.0(131)</t>
  </si>
  <si>
    <t>10.8(156)</t>
  </si>
  <si>
    <t>8.8(127)</t>
  </si>
  <si>
    <t>1.0(14.5)†</t>
  </si>
  <si>
    <t>10.1(146)</t>
  </si>
  <si>
    <t>CA 956A 56-34 (956#2)</t>
  </si>
  <si>
    <t>09790624</t>
  </si>
  <si>
    <t>09790618</t>
  </si>
  <si>
    <t>09790486</t>
  </si>
  <si>
    <t>7.9(115)</t>
  </si>
  <si>
    <t>09790514</t>
  </si>
  <si>
    <t>09790761</t>
  </si>
  <si>
    <t>G90-21</t>
  </si>
  <si>
    <t>Beigel 3</t>
  </si>
  <si>
    <t>G90-22</t>
  </si>
  <si>
    <t>Beigel 2</t>
  </si>
  <si>
    <t>G90-23</t>
  </si>
  <si>
    <t>09790095</t>
  </si>
  <si>
    <t>Geo</t>
  </si>
  <si>
    <t>Abandoned</t>
  </si>
  <si>
    <t>9W</t>
  </si>
  <si>
    <t>09790096</t>
  </si>
  <si>
    <t>8.6(125)</t>
  </si>
  <si>
    <t>8.8(128)</t>
  </si>
  <si>
    <t>09790097</t>
  </si>
  <si>
    <r>
      <t>d</t>
    </r>
    <r>
      <rPr>
        <sz val="10"/>
        <rFont val="Geneva"/>
        <family val="0"/>
      </rPr>
      <t>D # 1</t>
    </r>
  </si>
  <si>
    <r>
      <t>d</t>
    </r>
    <r>
      <rPr>
        <sz val="10"/>
        <rFont val="Geneva"/>
        <family val="0"/>
      </rPr>
      <t>D # 2</t>
    </r>
  </si>
  <si>
    <r>
      <t>NH</t>
    </r>
    <r>
      <rPr>
        <vertAlign val="subscript"/>
        <sz val="10"/>
        <rFont val="Geneva"/>
        <family val="0"/>
      </rPr>
      <t>3</t>
    </r>
    <r>
      <rPr>
        <sz val="10"/>
        <rFont val="Geneva"/>
        <family val="0"/>
      </rPr>
      <t xml:space="preserve"> # 1</t>
    </r>
  </si>
  <si>
    <r>
      <t>NH</t>
    </r>
    <r>
      <rPr>
        <vertAlign val="subscript"/>
        <sz val="10"/>
        <rFont val="Geneva"/>
        <family val="0"/>
      </rPr>
      <t>3</t>
    </r>
    <r>
      <rPr>
        <sz val="10"/>
        <rFont val="Geneva"/>
        <family val="0"/>
      </rPr>
      <t xml:space="preserve">  #2</t>
    </r>
  </si>
  <si>
    <r>
      <t>H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>S #1</t>
    </r>
  </si>
  <si>
    <r>
      <t>H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>S #2</t>
    </r>
  </si>
  <si>
    <r>
      <t>N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>/Ar # 2</t>
    </r>
  </si>
  <si>
    <r>
      <t>N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>/Ar #1</t>
    </r>
  </si>
  <si>
    <t xml:space="preserve">G/S #2 </t>
  </si>
  <si>
    <t>Rorabaugh A-4 (Unit 15)</t>
  </si>
  <si>
    <t>86/08/07</t>
  </si>
  <si>
    <t>A86-4</t>
  </si>
  <si>
    <t>L'Esperance 2 (LESP-2)</t>
  </si>
  <si>
    <t>90/12/11</t>
  </si>
  <si>
    <t>G90-06</t>
  </si>
  <si>
    <t>GD Horner State 4596-9</t>
  </si>
  <si>
    <t>G90-07</t>
  </si>
  <si>
    <t>NE Geysers Unit (NEGU) 15</t>
  </si>
  <si>
    <t>G90-08</t>
  </si>
  <si>
    <t>Ottoboni Fed 48-2</t>
  </si>
  <si>
    <t>G90-09</t>
  </si>
  <si>
    <r>
      <t>d</t>
    </r>
    <r>
      <rPr>
        <vertAlign val="superscript"/>
        <sz val="10"/>
        <rFont val="Geneva"/>
        <family val="0"/>
      </rPr>
      <t>13</t>
    </r>
    <r>
      <rPr>
        <sz val="10"/>
        <rFont val="Geneva"/>
        <family val="0"/>
      </rPr>
      <t>C CH</t>
    </r>
    <r>
      <rPr>
        <vertAlign val="subscript"/>
        <sz val="10"/>
        <rFont val="Geneva"/>
        <family val="0"/>
      </rPr>
      <t>4</t>
    </r>
    <r>
      <rPr>
        <sz val="10"/>
        <rFont val="Geneva"/>
        <family val="0"/>
      </rPr>
      <t>:</t>
    </r>
  </si>
  <si>
    <t>A87-2 =  -33.5</t>
  </si>
  <si>
    <t>81/01/24</t>
  </si>
  <si>
    <t>G81-09</t>
  </si>
  <si>
    <r>
      <t>2455.5</t>
    </r>
    <r>
      <rPr>
        <vertAlign val="superscript"/>
        <sz val="10"/>
        <rFont val="Geneva"/>
        <family val="0"/>
      </rPr>
      <t>@</t>
    </r>
  </si>
  <si>
    <t xml:space="preserve">LF State 4597- 23 (Lakoma Fame) </t>
  </si>
  <si>
    <t>09790231</t>
  </si>
  <si>
    <t>CMHC 06 (Cobb Mtn. Hunting Club 6)</t>
  </si>
  <si>
    <t>Sample#</t>
  </si>
  <si>
    <t>Mol%</t>
  </si>
  <si>
    <t>A86-5</t>
  </si>
  <si>
    <t>Rorabaugh A-9 (Unit 15)</t>
  </si>
  <si>
    <t>A86-6</t>
  </si>
  <si>
    <t>Rorabaugh A-10 (Unit 15)</t>
  </si>
  <si>
    <t>A86-7</t>
  </si>
  <si>
    <t>Rorabaugh A-7 (Unit 15)</t>
  </si>
  <si>
    <t>Sample #1</t>
  </si>
  <si>
    <t>Sample #2</t>
  </si>
  <si>
    <t>Davies Estate 5</t>
  </si>
  <si>
    <t>03390678</t>
  </si>
  <si>
    <t>81/02/05</t>
  </si>
  <si>
    <t>A86-1</t>
  </si>
  <si>
    <t>Rorabaugh A-2 (Unit 15)</t>
  </si>
  <si>
    <t>86/08/08</t>
  </si>
  <si>
    <t>A86-2</t>
  </si>
  <si>
    <t>Rorabaugh A-3 (Unit 15)</t>
  </si>
  <si>
    <t>86/08/26</t>
  </si>
  <si>
    <t>-</t>
  </si>
  <si>
    <t>A86-3</t>
  </si>
  <si>
    <t>Sulphur Bank -15</t>
  </si>
  <si>
    <t>90/12/12</t>
  </si>
  <si>
    <t>G90-11</t>
  </si>
  <si>
    <t>ppm</t>
  </si>
  <si>
    <t>CA 956#1</t>
  </si>
  <si>
    <t>Rorabaugh A-4</t>
  </si>
  <si>
    <t>Wellhead P</t>
  </si>
  <si>
    <t>Wellhead T*</t>
  </si>
  <si>
    <t>Wellhead P*</t>
  </si>
  <si>
    <t>G88-11</t>
  </si>
  <si>
    <t>Abel 1</t>
  </si>
  <si>
    <t>88/09/23</t>
  </si>
  <si>
    <t>G88-12</t>
  </si>
  <si>
    <t>MLM-7</t>
  </si>
  <si>
    <t>G88-13</t>
  </si>
  <si>
    <t>G88-14</t>
  </si>
  <si>
    <t>G88-15</t>
  </si>
  <si>
    <t>Davies Est. 7</t>
  </si>
  <si>
    <t>G88-16</t>
  </si>
  <si>
    <t>Davies Est. 5</t>
  </si>
  <si>
    <t>11N</t>
  </si>
  <si>
    <t>G90-17</t>
  </si>
  <si>
    <t>G90-18</t>
  </si>
  <si>
    <t>Angeli 2</t>
  </si>
  <si>
    <t>G90-19</t>
  </si>
  <si>
    <t>Angeli 3</t>
  </si>
  <si>
    <t>n.r.</t>
  </si>
  <si>
    <t>G90-20</t>
  </si>
  <si>
    <t>Geysers Devel. Corp. (GDC) 30</t>
  </si>
  <si>
    <t>90/12/13</t>
  </si>
  <si>
    <t>10.0(145)</t>
  </si>
  <si>
    <t>9.2(133)</t>
  </si>
  <si>
    <t>09790122</t>
  </si>
  <si>
    <t>D.X.(Delta Xagon) State 4596-50</t>
  </si>
  <si>
    <t>BSC (Big Sulphur Cr.) Rdmrk 2.51</t>
  </si>
  <si>
    <t>D.X. (Delta Xagon) 4596 -45</t>
  </si>
  <si>
    <t>8.3(120)</t>
  </si>
  <si>
    <t>09790678</t>
  </si>
  <si>
    <t>03390018</t>
  </si>
  <si>
    <t>D&amp;V-A2 (Dillingham &amp; Vought)</t>
  </si>
  <si>
    <t>03390098</t>
  </si>
  <si>
    <t>03390680</t>
  </si>
  <si>
    <t>D.X. (Delta Xagon) State 4596-64</t>
  </si>
  <si>
    <t>09790528</t>
  </si>
  <si>
    <t>Sulphur Bank -8</t>
  </si>
  <si>
    <t>G90-12</t>
  </si>
  <si>
    <t>CA State 92-6</t>
  </si>
  <si>
    <t>G90-13</t>
  </si>
  <si>
    <t>G90-14</t>
  </si>
  <si>
    <t>NE Geysers  Unit (NEGU) 17</t>
  </si>
  <si>
    <t>G90-15</t>
  </si>
  <si>
    <t>GD Horner State 4596-7</t>
  </si>
  <si>
    <t>G90-16</t>
  </si>
  <si>
    <t>09790682</t>
  </si>
  <si>
    <t>09790457</t>
  </si>
  <si>
    <t>09790639</t>
  </si>
  <si>
    <t>09790704</t>
  </si>
  <si>
    <t>09790629</t>
  </si>
  <si>
    <t>09790615</t>
  </si>
  <si>
    <t>09790774</t>
  </si>
  <si>
    <t>09790427</t>
  </si>
  <si>
    <t>09790170</t>
  </si>
  <si>
    <t>MLM1</t>
  </si>
  <si>
    <t>G81-19</t>
  </si>
  <si>
    <t>McKinley 4</t>
  </si>
  <si>
    <t>G81-20</t>
  </si>
  <si>
    <t>D&amp;V-2 (Dillingham &amp; Vought)</t>
  </si>
  <si>
    <t>G81-21</t>
  </si>
  <si>
    <t>Thorne 6</t>
  </si>
  <si>
    <t>G81-12</t>
  </si>
  <si>
    <t>CA 956A 73-34 (956#1)</t>
  </si>
  <si>
    <t>81/02/04</t>
  </si>
  <si>
    <t>G81-13</t>
  </si>
  <si>
    <t>Thorne 3</t>
  </si>
  <si>
    <t>G81-15</t>
  </si>
  <si>
    <t>McKinley 1</t>
  </si>
  <si>
    <t>G81-16</t>
  </si>
  <si>
    <t>McKinley 3</t>
  </si>
  <si>
    <t>G81-17</t>
  </si>
  <si>
    <t>03390689</t>
  </si>
  <si>
    <t>Davies Estate 7</t>
  </si>
  <si>
    <t>03390688</t>
  </si>
  <si>
    <t>GDCF (GDC Federal)14A-27</t>
  </si>
  <si>
    <t>G90-24</t>
  </si>
  <si>
    <t>BEF 85-28</t>
  </si>
  <si>
    <t>G90-25</t>
  </si>
  <si>
    <t>D&amp;V-25 (Dillingham &amp; Vought)</t>
  </si>
  <si>
    <t>19.6(284)</t>
  </si>
  <si>
    <t>14.1(204)</t>
  </si>
  <si>
    <t>16.4(238)</t>
  </si>
  <si>
    <t>16.2(235)</t>
  </si>
  <si>
    <t>14.3(207)</t>
  </si>
  <si>
    <t>10.1(145)</t>
  </si>
  <si>
    <t>16.0(231)</t>
  </si>
  <si>
    <t>14.9(217)</t>
  </si>
  <si>
    <t>15.1(219)</t>
  </si>
  <si>
    <t>10.5(152)</t>
  </si>
  <si>
    <t>15.8(229)</t>
  </si>
  <si>
    <t>6.7(97)</t>
  </si>
  <si>
    <t>09790428</t>
  </si>
  <si>
    <t>Rorabaugh A-13 (Unit 15)</t>
  </si>
  <si>
    <t>A86-8</t>
  </si>
  <si>
    <t>Rorabaugh A-18 (Unit 15)</t>
  </si>
  <si>
    <t>A86-9</t>
  </si>
  <si>
    <t>Rorabaugh A-22 (Unit 15)</t>
  </si>
  <si>
    <t>A86-10</t>
  </si>
  <si>
    <t>Rorabaugh A-27 (Unit 15)</t>
  </si>
  <si>
    <t>A86-11</t>
  </si>
  <si>
    <t>Filley1</t>
  </si>
  <si>
    <t>86/08/11</t>
  </si>
  <si>
    <t>A87-1</t>
  </si>
  <si>
    <t>9.6(139)</t>
  </si>
  <si>
    <t>G91-03</t>
  </si>
  <si>
    <t>Prati 09</t>
  </si>
  <si>
    <t>09790526</t>
  </si>
  <si>
    <t>09790597</t>
  </si>
  <si>
    <t>09790720</t>
  </si>
  <si>
    <t>09790725</t>
  </si>
  <si>
    <t>Decimal Degrees</t>
  </si>
  <si>
    <t>UTM (meters)</t>
  </si>
  <si>
    <t>9.8(142)</t>
  </si>
  <si>
    <t>D&amp;V-A1 (Dillingham &amp; Vought)</t>
  </si>
  <si>
    <t>03390017</t>
  </si>
  <si>
    <t>Aminoil</t>
  </si>
  <si>
    <t>03390005</t>
  </si>
  <si>
    <t>G90-26</t>
  </si>
  <si>
    <t>G90-27</t>
  </si>
  <si>
    <t>CMHC 4 (Cobb Mtn. Hunting Club 4)</t>
  </si>
  <si>
    <t>90/12/14</t>
  </si>
  <si>
    <t>G91-01</t>
  </si>
  <si>
    <t>12.5(181)</t>
  </si>
  <si>
    <t>8.3(121)</t>
  </si>
  <si>
    <t>8.5(124)</t>
  </si>
  <si>
    <t>6.0(87)</t>
  </si>
  <si>
    <t>6.1(88)</t>
  </si>
  <si>
    <t>7.5(109)</t>
  </si>
  <si>
    <t>7.8(112)</t>
  </si>
  <si>
    <t>D.X. (Delta Xagon) State 4596-61</t>
  </si>
  <si>
    <t>09790563</t>
  </si>
  <si>
    <r>
      <t>2996.5</t>
    </r>
    <r>
      <rPr>
        <vertAlign val="superscript"/>
        <sz val="10"/>
        <rFont val="Geneva"/>
        <family val="0"/>
      </rPr>
      <t>@</t>
    </r>
  </si>
  <si>
    <t>Geysers Devel. Corp. (GDC) 26</t>
  </si>
  <si>
    <t>09790612</t>
  </si>
  <si>
    <t>BEF 42B33</t>
  </si>
  <si>
    <t>npa</t>
  </si>
  <si>
    <t xml:space="preserve">G/S #1 </t>
  </si>
  <si>
    <r>
      <t>CO</t>
    </r>
    <r>
      <rPr>
        <vertAlign val="subscript"/>
        <sz val="10"/>
        <rFont val="Geneva"/>
        <family val="0"/>
      </rPr>
      <t>2</t>
    </r>
  </si>
  <si>
    <r>
      <t>H</t>
    </r>
    <r>
      <rPr>
        <vertAlign val="subscript"/>
        <sz val="10"/>
        <rFont val="Geneva"/>
        <family val="0"/>
      </rPr>
      <t>2</t>
    </r>
    <r>
      <rPr>
        <sz val="10"/>
        <rFont val="Geneva"/>
        <family val="0"/>
      </rPr>
      <t>S</t>
    </r>
  </si>
  <si>
    <r>
      <t>H</t>
    </r>
    <r>
      <rPr>
        <vertAlign val="subscript"/>
        <sz val="10"/>
        <rFont val="Geneva"/>
        <family val="0"/>
      </rPr>
      <t>2</t>
    </r>
  </si>
  <si>
    <r>
      <t>O</t>
    </r>
    <r>
      <rPr>
        <vertAlign val="subscript"/>
        <sz val="10"/>
        <rFont val="Geneva"/>
        <family val="0"/>
      </rPr>
      <t>2</t>
    </r>
  </si>
  <si>
    <r>
      <t>N</t>
    </r>
    <r>
      <rPr>
        <vertAlign val="subscript"/>
        <sz val="10"/>
        <rFont val="Geneva"/>
        <family val="0"/>
      </rPr>
      <t>2</t>
    </r>
  </si>
  <si>
    <t>G90-01</t>
  </si>
  <si>
    <t>Ottoboni Fed. 21A-12</t>
  </si>
  <si>
    <t>90/12/10</t>
  </si>
  <si>
    <t>G90-02</t>
  </si>
  <si>
    <t>Ottoboni St.4596 -15</t>
  </si>
  <si>
    <t>03390498</t>
  </si>
  <si>
    <t>03390519</t>
  </si>
  <si>
    <t>03390518</t>
  </si>
  <si>
    <t>09790069</t>
  </si>
  <si>
    <t>09790065</t>
  </si>
  <si>
    <t>03390484</t>
  </si>
  <si>
    <t>G91-10</t>
  </si>
  <si>
    <t>G91-11</t>
  </si>
  <si>
    <t>03390001</t>
  </si>
  <si>
    <t>03390003</t>
  </si>
  <si>
    <t>03390015</t>
  </si>
  <si>
    <t>03390004</t>
  </si>
  <si>
    <t>no steam</t>
  </si>
  <si>
    <t>G95-02</t>
  </si>
  <si>
    <t>G95-04</t>
  </si>
  <si>
    <t>Hot Springs. Cr.</t>
  </si>
  <si>
    <t>G96-01</t>
  </si>
  <si>
    <t>Fumarole</t>
  </si>
  <si>
    <t>96/01/18</t>
  </si>
  <si>
    <t>Mean</t>
  </si>
  <si>
    <t>Samples from Production Wells</t>
  </si>
  <si>
    <t>Two sigma</t>
  </si>
  <si>
    <t>Minimum</t>
  </si>
  <si>
    <t>Maxiumum</t>
  </si>
  <si>
    <t>bdl = below detection limit</t>
  </si>
  <si>
    <t xml:space="preserve">              CO concentrations: G90-11 = 13 ppm</t>
  </si>
  <si>
    <t>G90-1 = 60 ppm</t>
  </si>
  <si>
    <t>blank cell = not recorded</t>
  </si>
  <si>
    <t>G90-6 = 22 ppm</t>
  </si>
  <si>
    <t>† Not a well</t>
  </si>
  <si>
    <t>API Number</t>
  </si>
  <si>
    <t>Well-type</t>
  </si>
  <si>
    <t>Year Drilled</t>
  </si>
  <si>
    <t xml:space="preserve">Current </t>
  </si>
  <si>
    <t>Latitude</t>
  </si>
  <si>
    <t>Longitude</t>
  </si>
  <si>
    <t>Section</t>
  </si>
  <si>
    <t>Township</t>
  </si>
  <si>
    <t>G81-04</t>
  </si>
  <si>
    <t>CA 958-37A-34</t>
  </si>
  <si>
    <t>G81-05</t>
  </si>
  <si>
    <t>09790394</t>
  </si>
  <si>
    <t>09790395</t>
  </si>
  <si>
    <t>D&amp;V-A3 (Dillingham &amp; Vought)</t>
  </si>
  <si>
    <t>03390233</t>
  </si>
  <si>
    <t>03390025</t>
  </si>
  <si>
    <t>03390084</t>
  </si>
  <si>
    <t>03390021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</si>
</sst>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0.000000"/>
    <numFmt numFmtId="169" formatCode="_(* #,##0.000_);_(* \(#,##0.000\);_(* &quot;-&quot;??_);_(@_)"/>
    <numFmt numFmtId="170" formatCode="_(* #,##0.0000_);_(* \(#,##0.0000\);_(* &quot;-&quot;??_);_(@_)"/>
    <numFmt numFmtId="171" formatCode="0.0000000"/>
    <numFmt numFmtId="172" formatCode="00"/>
    <numFmt numFmtId="173" formatCode="0.00000000"/>
    <numFmt numFmtId="174" formatCode="0.0000000000"/>
    <numFmt numFmtId="175" formatCode="0.00000000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vertAlign val="superscript"/>
      <sz val="10"/>
      <name val="Geneva"/>
      <family val="0"/>
    </font>
    <font>
      <sz val="10"/>
      <name val="Symbol"/>
      <family val="0"/>
    </font>
    <font>
      <vertAlign val="subscript"/>
      <sz val="10"/>
      <name val="Geneva"/>
      <family val="0"/>
    </font>
    <font>
      <b/>
      <vertAlign val="subscript"/>
      <sz val="10"/>
      <name val="Geneva"/>
      <family val="0"/>
    </font>
    <font>
      <b/>
      <sz val="10"/>
      <name val="Symbol"/>
      <family val="0"/>
    </font>
    <font>
      <b/>
      <vertAlign val="superscript"/>
      <sz val="10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0" xfId="15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5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left" indent="1"/>
    </xf>
    <xf numFmtId="166" fontId="0" fillId="0" borderId="0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7" fontId="1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2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2"/>
  <sheetViews>
    <sheetView tabSelected="1" workbookViewId="0" topLeftCell="A1">
      <pane xSplit="2" ySplit="2" topLeftCell="C6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00390625" defaultRowHeight="12.75"/>
  <cols>
    <col min="1" max="1" width="11.125" style="27" customWidth="1"/>
    <col min="2" max="2" width="27.375" style="0" customWidth="1"/>
    <col min="3" max="3" width="6.875" style="1" customWidth="1"/>
    <col min="4" max="4" width="12.125" style="25" customWidth="1"/>
    <col min="5" max="5" width="9.25390625" style="1" customWidth="1"/>
    <col min="6" max="6" width="12.875" style="1" customWidth="1"/>
    <col min="7" max="9" width="10.75390625" style="1" customWidth="1"/>
    <col min="10" max="11" width="14.125" style="26" customWidth="1"/>
    <col min="12" max="12" width="11.125" style="7" customWidth="1"/>
    <col min="13" max="13" width="11.75390625" style="7" customWidth="1"/>
    <col min="14" max="16" width="7.75390625" style="1" customWidth="1"/>
    <col min="17" max="17" width="10.75390625" style="1" customWidth="1"/>
    <col min="18" max="20" width="10.75390625" style="2" customWidth="1"/>
    <col min="21" max="22" width="9.75390625" style="0" customWidth="1"/>
    <col min="23" max="24" width="10.75390625" style="2" customWidth="1"/>
  </cols>
  <sheetData>
    <row r="1" spans="1:24" s="15" customFormat="1" ht="12.75">
      <c r="A1" s="78" t="s">
        <v>277</v>
      </c>
      <c r="B1" s="10" t="s">
        <v>48</v>
      </c>
      <c r="C1" s="10" t="s">
        <v>176</v>
      </c>
      <c r="D1" s="24" t="s">
        <v>483</v>
      </c>
      <c r="E1" s="10" t="s">
        <v>87</v>
      </c>
      <c r="F1" s="10" t="s">
        <v>484</v>
      </c>
      <c r="G1" s="10" t="s">
        <v>485</v>
      </c>
      <c r="H1" s="10" t="s">
        <v>169</v>
      </c>
      <c r="I1" s="10" t="s">
        <v>486</v>
      </c>
      <c r="J1" s="64" t="s">
        <v>487</v>
      </c>
      <c r="K1" s="64" t="s">
        <v>488</v>
      </c>
      <c r="L1" s="12" t="s">
        <v>487</v>
      </c>
      <c r="M1" s="12" t="s">
        <v>488</v>
      </c>
      <c r="N1" s="10" t="s">
        <v>489</v>
      </c>
      <c r="O1" s="10" t="s">
        <v>490</v>
      </c>
      <c r="P1" s="10" t="s">
        <v>104</v>
      </c>
      <c r="Q1" s="10" t="s">
        <v>50</v>
      </c>
      <c r="R1" s="11" t="s">
        <v>105</v>
      </c>
      <c r="S1" s="11" t="s">
        <v>106</v>
      </c>
      <c r="T1" s="11" t="s">
        <v>85</v>
      </c>
      <c r="U1" s="10" t="s">
        <v>86</v>
      </c>
      <c r="V1" s="10" t="s">
        <v>304</v>
      </c>
      <c r="W1" s="11" t="s">
        <v>305</v>
      </c>
      <c r="X1" s="11" t="s">
        <v>306</v>
      </c>
    </row>
    <row r="2" spans="1:24" s="67" customFormat="1" ht="12.75">
      <c r="A2" s="82"/>
      <c r="B2" s="34"/>
      <c r="C2" s="34"/>
      <c r="D2" s="35"/>
      <c r="E2" s="34"/>
      <c r="F2" s="34"/>
      <c r="G2" s="34"/>
      <c r="H2" s="34"/>
      <c r="I2" s="34" t="s">
        <v>169</v>
      </c>
      <c r="J2" s="65" t="s">
        <v>416</v>
      </c>
      <c r="K2" s="65" t="s">
        <v>416</v>
      </c>
      <c r="L2" s="66" t="s">
        <v>417</v>
      </c>
      <c r="M2" s="66" t="s">
        <v>417</v>
      </c>
      <c r="N2" s="34"/>
      <c r="O2" s="34"/>
      <c r="P2" s="34"/>
      <c r="Q2" s="34"/>
      <c r="R2" s="36" t="s">
        <v>170</v>
      </c>
      <c r="S2" s="36" t="s">
        <v>170</v>
      </c>
      <c r="T2" s="36" t="s">
        <v>170</v>
      </c>
      <c r="U2" s="34" t="s">
        <v>171</v>
      </c>
      <c r="V2" s="34" t="s">
        <v>172</v>
      </c>
      <c r="W2" s="36" t="s">
        <v>171</v>
      </c>
      <c r="X2" s="36" t="s">
        <v>172</v>
      </c>
    </row>
    <row r="3" spans="1:22" ht="12.75">
      <c r="A3" s="78"/>
      <c r="B3" s="10"/>
      <c r="C3" s="10"/>
      <c r="D3" s="24"/>
      <c r="F3" s="10"/>
      <c r="G3" s="10"/>
      <c r="H3" s="10"/>
      <c r="I3" s="10"/>
      <c r="N3" s="10"/>
      <c r="O3" s="10"/>
      <c r="P3" s="10"/>
      <c r="Q3" s="10"/>
      <c r="R3" s="11"/>
      <c r="S3" s="11"/>
      <c r="T3" s="11"/>
      <c r="U3" s="10"/>
      <c r="V3" s="10"/>
    </row>
    <row r="4" spans="1:25" ht="12.75">
      <c r="A4" s="80" t="s">
        <v>24</v>
      </c>
      <c r="B4" s="5" t="s">
        <v>25</v>
      </c>
      <c r="C4" s="1" t="s">
        <v>81</v>
      </c>
      <c r="D4" s="25" t="s">
        <v>173</v>
      </c>
      <c r="E4" s="1">
        <v>1</v>
      </c>
      <c r="F4" s="1" t="s">
        <v>26</v>
      </c>
      <c r="G4" s="1">
        <v>1973</v>
      </c>
      <c r="H4" s="1" t="s">
        <v>174</v>
      </c>
      <c r="I4" s="1" t="s">
        <v>33</v>
      </c>
      <c r="J4" s="26">
        <v>38.798515</v>
      </c>
      <c r="K4" s="26">
        <v>-122.774216</v>
      </c>
      <c r="L4" s="7">
        <v>4294234.5</v>
      </c>
      <c r="M4" s="7">
        <v>519606.90625</v>
      </c>
      <c r="N4" s="1">
        <v>20</v>
      </c>
      <c r="O4" s="1" t="s">
        <v>318</v>
      </c>
      <c r="P4" s="1" t="s">
        <v>203</v>
      </c>
      <c r="Q4" s="1" t="s">
        <v>27</v>
      </c>
      <c r="R4" s="2">
        <v>778.4592</v>
      </c>
      <c r="S4" s="2">
        <v>2216.5056</v>
      </c>
      <c r="T4" s="2">
        <v>1235.6592</v>
      </c>
      <c r="U4" s="1"/>
      <c r="V4" s="2" t="s">
        <v>207</v>
      </c>
      <c r="X4" s="2" t="s">
        <v>328</v>
      </c>
      <c r="Y4" s="31"/>
    </row>
    <row r="5" spans="1:24" ht="12.75">
      <c r="A5" s="80" t="s">
        <v>29</v>
      </c>
      <c r="B5" s="5" t="s">
        <v>30</v>
      </c>
      <c r="C5" s="1" t="s">
        <v>81</v>
      </c>
      <c r="D5" s="25" t="s">
        <v>206</v>
      </c>
      <c r="E5" s="1">
        <v>2</v>
      </c>
      <c r="F5" s="1" t="s">
        <v>26</v>
      </c>
      <c r="G5" s="1">
        <v>1969</v>
      </c>
      <c r="H5" s="1" t="s">
        <v>174</v>
      </c>
      <c r="I5" s="1" t="s">
        <v>33</v>
      </c>
      <c r="J5" s="26">
        <v>38.795944</v>
      </c>
      <c r="K5" s="26">
        <v>-122.764557</v>
      </c>
      <c r="L5" s="7">
        <v>4293951.5</v>
      </c>
      <c r="M5" s="7">
        <v>520446.40625</v>
      </c>
      <c r="N5" s="1">
        <v>20</v>
      </c>
      <c r="O5" s="1" t="s">
        <v>318</v>
      </c>
      <c r="P5" s="1" t="s">
        <v>203</v>
      </c>
      <c r="Q5" s="1" t="s">
        <v>27</v>
      </c>
      <c r="R5" s="2">
        <v>963.168</v>
      </c>
      <c r="S5" s="2">
        <v>1953.006</v>
      </c>
      <c r="T5" s="2">
        <v>1260.1956</v>
      </c>
      <c r="U5" s="1"/>
      <c r="V5" s="2" t="s">
        <v>208</v>
      </c>
      <c r="X5" s="2" t="s">
        <v>227</v>
      </c>
    </row>
    <row r="6" spans="1:24" ht="12.75">
      <c r="A6" s="80" t="s">
        <v>31</v>
      </c>
      <c r="B6" s="5" t="s">
        <v>6</v>
      </c>
      <c r="C6" s="1" t="s">
        <v>81</v>
      </c>
      <c r="D6" s="25" t="s">
        <v>330</v>
      </c>
      <c r="E6" s="1">
        <v>3</v>
      </c>
      <c r="F6" s="1" t="s">
        <v>26</v>
      </c>
      <c r="G6" s="1">
        <v>1973</v>
      </c>
      <c r="H6" s="1" t="s">
        <v>174</v>
      </c>
      <c r="I6" s="1" t="s">
        <v>33</v>
      </c>
      <c r="J6" s="26">
        <v>38.787598</v>
      </c>
      <c r="K6" s="26">
        <v>-122.76429</v>
      </c>
      <c r="L6" s="7">
        <v>4293025.5</v>
      </c>
      <c r="M6" s="7">
        <v>520471.96875</v>
      </c>
      <c r="N6" s="1">
        <v>20</v>
      </c>
      <c r="O6" s="1" t="s">
        <v>318</v>
      </c>
      <c r="P6" s="1" t="s">
        <v>203</v>
      </c>
      <c r="Q6" s="1" t="s">
        <v>27</v>
      </c>
      <c r="R6" s="2">
        <v>867.1560000000001</v>
      </c>
      <c r="S6" s="2">
        <v>1905.9144000000001</v>
      </c>
      <c r="T6" s="2">
        <v>1165.5552</v>
      </c>
      <c r="U6" s="1"/>
      <c r="V6" s="2" t="s">
        <v>209</v>
      </c>
      <c r="X6" s="2" t="s">
        <v>216</v>
      </c>
    </row>
    <row r="7" spans="1:22" ht="12.75">
      <c r="A7" s="81" t="s">
        <v>7</v>
      </c>
      <c r="B7" t="s">
        <v>419</v>
      </c>
      <c r="C7" s="1" t="s">
        <v>82</v>
      </c>
      <c r="D7" s="25" t="s">
        <v>420</v>
      </c>
      <c r="E7" s="1">
        <v>4</v>
      </c>
      <c r="F7" s="1" t="s">
        <v>26</v>
      </c>
      <c r="G7" s="1">
        <v>1973</v>
      </c>
      <c r="H7" s="1" t="s">
        <v>421</v>
      </c>
      <c r="I7" s="1" t="s">
        <v>33</v>
      </c>
      <c r="J7" s="26">
        <v>38.773254</v>
      </c>
      <c r="K7" s="26">
        <v>-122.72242</v>
      </c>
      <c r="L7" s="7">
        <v>4291444</v>
      </c>
      <c r="M7" s="7">
        <v>524113.53125</v>
      </c>
      <c r="N7" s="1">
        <v>27</v>
      </c>
      <c r="O7" s="1" t="s">
        <v>318</v>
      </c>
      <c r="P7" s="1" t="s">
        <v>203</v>
      </c>
      <c r="Q7" s="1" t="s">
        <v>8</v>
      </c>
      <c r="U7" s="1"/>
      <c r="V7" s="2"/>
    </row>
    <row r="8" spans="1:24" ht="12.75">
      <c r="A8" s="81" t="s">
        <v>9</v>
      </c>
      <c r="B8" t="s">
        <v>10</v>
      </c>
      <c r="C8" s="1" t="s">
        <v>82</v>
      </c>
      <c r="D8" s="25" t="s">
        <v>422</v>
      </c>
      <c r="E8" s="1">
        <v>5</v>
      </c>
      <c r="F8" s="1" t="s">
        <v>26</v>
      </c>
      <c r="G8" s="1">
        <v>1970</v>
      </c>
      <c r="H8" s="1" t="s">
        <v>421</v>
      </c>
      <c r="I8" s="1" t="s">
        <v>33</v>
      </c>
      <c r="J8" s="26">
        <v>38.773571</v>
      </c>
      <c r="K8" s="26">
        <v>-122.722427</v>
      </c>
      <c r="L8" s="7">
        <v>4291479</v>
      </c>
      <c r="M8" s="7">
        <v>524112.53125</v>
      </c>
      <c r="N8" s="1">
        <v>27</v>
      </c>
      <c r="O8" s="1" t="s">
        <v>318</v>
      </c>
      <c r="P8" s="1" t="s">
        <v>203</v>
      </c>
      <c r="Q8" s="1" t="s">
        <v>8</v>
      </c>
      <c r="R8" s="2">
        <v>883.92</v>
      </c>
      <c r="S8" s="2">
        <v>2079.9552000000003</v>
      </c>
      <c r="T8" s="2">
        <v>748.8936</v>
      </c>
      <c r="U8" s="1"/>
      <c r="V8" s="2"/>
      <c r="W8" s="2">
        <v>212.2</v>
      </c>
      <c r="X8" s="2" t="s">
        <v>385</v>
      </c>
    </row>
    <row r="9" spans="1:24" ht="12.75">
      <c r="A9" s="81" t="s">
        <v>11</v>
      </c>
      <c r="B9" t="s">
        <v>12</v>
      </c>
      <c r="C9" s="1" t="s">
        <v>82</v>
      </c>
      <c r="D9" s="25" t="s">
        <v>494</v>
      </c>
      <c r="E9" s="1">
        <v>6</v>
      </c>
      <c r="F9" s="1" t="s">
        <v>26</v>
      </c>
      <c r="G9" s="1">
        <v>1979</v>
      </c>
      <c r="H9" s="1" t="s">
        <v>421</v>
      </c>
      <c r="I9" s="1" t="s">
        <v>33</v>
      </c>
      <c r="J9" s="26">
        <v>38.762794</v>
      </c>
      <c r="K9" s="26">
        <v>-122.732643</v>
      </c>
      <c r="L9" s="7">
        <v>4290280.5</v>
      </c>
      <c r="M9" s="7">
        <v>523228.6875</v>
      </c>
      <c r="N9" s="1">
        <v>34</v>
      </c>
      <c r="O9" s="1" t="s">
        <v>318</v>
      </c>
      <c r="P9" s="1" t="s">
        <v>203</v>
      </c>
      <c r="Q9" s="1" t="s">
        <v>8</v>
      </c>
      <c r="R9" s="2">
        <v>897.9408000000001</v>
      </c>
      <c r="S9" s="2">
        <v>1193.5968</v>
      </c>
      <c r="T9" s="2">
        <v>730.3008</v>
      </c>
      <c r="U9" s="1"/>
      <c r="V9" s="2"/>
      <c r="W9" s="2">
        <v>194.8</v>
      </c>
      <c r="X9" s="2" t="s">
        <v>386</v>
      </c>
    </row>
    <row r="10" spans="1:24" ht="12.75">
      <c r="A10" s="81" t="s">
        <v>491</v>
      </c>
      <c r="B10" t="s">
        <v>492</v>
      </c>
      <c r="C10" s="1" t="s">
        <v>82</v>
      </c>
      <c r="D10" s="25" t="s">
        <v>495</v>
      </c>
      <c r="E10" s="1">
        <v>7</v>
      </c>
      <c r="F10" s="1" t="s">
        <v>26</v>
      </c>
      <c r="G10" s="1">
        <v>1979</v>
      </c>
      <c r="H10" s="1" t="s">
        <v>421</v>
      </c>
      <c r="I10" s="1" t="s">
        <v>33</v>
      </c>
      <c r="J10" s="26">
        <v>38.762489</v>
      </c>
      <c r="K10" s="26">
        <v>-122.732605</v>
      </c>
      <c r="L10" s="7">
        <v>4290246.5</v>
      </c>
      <c r="M10" s="7">
        <v>523232.15625</v>
      </c>
      <c r="N10" s="1">
        <v>34</v>
      </c>
      <c r="O10" s="1" t="s">
        <v>318</v>
      </c>
      <c r="P10" s="1" t="s">
        <v>203</v>
      </c>
      <c r="Q10" s="1" t="s">
        <v>8</v>
      </c>
      <c r="R10" s="2">
        <v>898.2456000000001</v>
      </c>
      <c r="S10" s="2">
        <v>1573.9872</v>
      </c>
      <c r="T10" s="2">
        <v>729.996</v>
      </c>
      <c r="U10" s="1"/>
      <c r="V10" s="2"/>
      <c r="W10" s="2">
        <v>200.9</v>
      </c>
      <c r="X10" s="2" t="s">
        <v>387</v>
      </c>
    </row>
    <row r="11" spans="1:22" ht="12.75">
      <c r="A11" s="81" t="s">
        <v>493</v>
      </c>
      <c r="B11" t="s">
        <v>496</v>
      </c>
      <c r="C11" s="1" t="s">
        <v>82</v>
      </c>
      <c r="D11" s="25" t="s">
        <v>497</v>
      </c>
      <c r="E11" s="1">
        <v>8</v>
      </c>
      <c r="F11" s="1" t="s">
        <v>26</v>
      </c>
      <c r="G11" s="1">
        <v>1979</v>
      </c>
      <c r="H11" s="1" t="s">
        <v>421</v>
      </c>
      <c r="I11" s="1" t="s">
        <v>33</v>
      </c>
      <c r="J11" s="26">
        <v>38.774971</v>
      </c>
      <c r="K11" s="26">
        <v>-122.729683</v>
      </c>
      <c r="L11" s="7">
        <v>4291632.5</v>
      </c>
      <c r="M11" s="7">
        <v>523482.09375</v>
      </c>
      <c r="N11" s="1">
        <v>27</v>
      </c>
      <c r="O11" s="1" t="s">
        <v>318</v>
      </c>
      <c r="P11" s="1" t="s">
        <v>203</v>
      </c>
      <c r="Q11" s="1" t="s">
        <v>8</v>
      </c>
      <c r="U11" s="1"/>
      <c r="V11" s="2"/>
    </row>
    <row r="12" spans="1:24" ht="12.75">
      <c r="A12" s="81" t="s">
        <v>272</v>
      </c>
      <c r="B12" t="s">
        <v>366</v>
      </c>
      <c r="C12" s="1" t="s">
        <v>82</v>
      </c>
      <c r="D12" s="25" t="s">
        <v>498</v>
      </c>
      <c r="E12" s="1">
        <v>9</v>
      </c>
      <c r="F12" s="1" t="s">
        <v>26</v>
      </c>
      <c r="G12" s="1">
        <v>1975</v>
      </c>
      <c r="H12" s="1" t="s">
        <v>421</v>
      </c>
      <c r="I12" s="1" t="s">
        <v>33</v>
      </c>
      <c r="J12" s="26">
        <v>38.780037</v>
      </c>
      <c r="K12" s="26">
        <v>-122.71991</v>
      </c>
      <c r="L12" s="7">
        <v>4292197.5</v>
      </c>
      <c r="M12" s="7">
        <v>524329.0625</v>
      </c>
      <c r="N12" s="1">
        <v>27</v>
      </c>
      <c r="O12" s="1" t="s">
        <v>318</v>
      </c>
      <c r="P12" s="1" t="s">
        <v>203</v>
      </c>
      <c r="Q12" s="1" t="s">
        <v>8</v>
      </c>
      <c r="R12" s="2">
        <v>714.7560000000001</v>
      </c>
      <c r="S12" s="2">
        <v>1989.7344</v>
      </c>
      <c r="T12" s="2">
        <v>747.9792</v>
      </c>
      <c r="U12" s="1"/>
      <c r="V12" s="2"/>
      <c r="W12" s="2">
        <v>203</v>
      </c>
      <c r="X12" s="2" t="s">
        <v>388</v>
      </c>
    </row>
    <row r="13" spans="1:24" ht="12.75">
      <c r="A13" s="27" t="s">
        <v>367</v>
      </c>
      <c r="B13" t="s">
        <v>368</v>
      </c>
      <c r="C13" s="1" t="s">
        <v>82</v>
      </c>
      <c r="D13" s="25" t="s">
        <v>499</v>
      </c>
      <c r="E13" s="1">
        <v>10</v>
      </c>
      <c r="F13" s="1" t="s">
        <v>26</v>
      </c>
      <c r="G13" s="1">
        <v>1975</v>
      </c>
      <c r="H13" s="1" t="s">
        <v>421</v>
      </c>
      <c r="I13" s="1" t="s">
        <v>33</v>
      </c>
      <c r="J13" s="26">
        <v>38.768353</v>
      </c>
      <c r="K13" s="26">
        <v>-122.723839</v>
      </c>
      <c r="L13" s="7">
        <v>4290899.5</v>
      </c>
      <c r="M13" s="7">
        <v>523991.6875</v>
      </c>
      <c r="N13" s="1">
        <v>34</v>
      </c>
      <c r="O13" s="1" t="s">
        <v>318</v>
      </c>
      <c r="P13" s="1" t="s">
        <v>203</v>
      </c>
      <c r="Q13" s="1" t="s">
        <v>369</v>
      </c>
      <c r="R13" s="2">
        <v>957.6816</v>
      </c>
      <c r="S13" s="2">
        <v>2165.2992</v>
      </c>
      <c r="T13" s="2">
        <v>910.1328000000001</v>
      </c>
      <c r="U13" s="1"/>
      <c r="V13" s="2"/>
      <c r="W13" s="2">
        <v>197</v>
      </c>
      <c r="X13" s="2" t="s">
        <v>389</v>
      </c>
    </row>
    <row r="14" spans="1:24" ht="12.75">
      <c r="A14" s="27" t="s">
        <v>370</v>
      </c>
      <c r="B14" t="s">
        <v>371</v>
      </c>
      <c r="C14" s="1" t="s">
        <v>82</v>
      </c>
      <c r="D14" s="25" t="s">
        <v>500</v>
      </c>
      <c r="E14" s="1">
        <v>11</v>
      </c>
      <c r="F14" s="1" t="s">
        <v>26</v>
      </c>
      <c r="G14" s="1">
        <v>1974</v>
      </c>
      <c r="H14" s="1" t="s">
        <v>421</v>
      </c>
      <c r="I14" s="1" t="s">
        <v>33</v>
      </c>
      <c r="J14" s="26">
        <v>38.775208</v>
      </c>
      <c r="K14" s="26">
        <v>-122.723763</v>
      </c>
      <c r="L14" s="7">
        <v>4291660.5</v>
      </c>
      <c r="M14" s="7">
        <v>523996</v>
      </c>
      <c r="N14" s="1">
        <v>27</v>
      </c>
      <c r="O14" s="1" t="s">
        <v>318</v>
      </c>
      <c r="P14" s="1" t="s">
        <v>203</v>
      </c>
      <c r="Q14" s="1" t="s">
        <v>369</v>
      </c>
      <c r="R14" s="2">
        <v>883.92</v>
      </c>
      <c r="S14" s="2">
        <v>2453.0304</v>
      </c>
      <c r="T14" s="2">
        <v>783.6408</v>
      </c>
      <c r="U14" s="1"/>
      <c r="V14" s="2"/>
      <c r="W14" s="2">
        <v>180.6</v>
      </c>
      <c r="X14" s="2" t="s">
        <v>390</v>
      </c>
    </row>
    <row r="15" spans="1:22" ht="12.75">
      <c r="A15" s="83" t="s">
        <v>372</v>
      </c>
      <c r="B15" s="15" t="s">
        <v>373</v>
      </c>
      <c r="C15" s="1" t="s">
        <v>82</v>
      </c>
      <c r="D15" s="24" t="s">
        <v>461</v>
      </c>
      <c r="E15" s="1">
        <v>12</v>
      </c>
      <c r="F15" s="10" t="s">
        <v>26</v>
      </c>
      <c r="G15" s="10">
        <v>1969</v>
      </c>
      <c r="H15" s="10" t="s">
        <v>421</v>
      </c>
      <c r="I15" s="1" t="s">
        <v>33</v>
      </c>
      <c r="J15" s="26">
        <v>38.774906</v>
      </c>
      <c r="K15" s="26">
        <v>-122.718483</v>
      </c>
      <c r="L15" s="7">
        <v>4291628.5</v>
      </c>
      <c r="M15" s="7">
        <v>524454.75</v>
      </c>
      <c r="N15" s="10">
        <v>26</v>
      </c>
      <c r="O15" s="10" t="s">
        <v>318</v>
      </c>
      <c r="P15" s="10" t="s">
        <v>203</v>
      </c>
      <c r="Q15" s="10" t="s">
        <v>369</v>
      </c>
      <c r="R15" s="11">
        <v>749.808</v>
      </c>
      <c r="S15" s="11">
        <v>2144.8776000000003</v>
      </c>
      <c r="T15" s="11">
        <v>914.7048000000001</v>
      </c>
      <c r="U15" s="10"/>
      <c r="V15" s="2"/>
    </row>
    <row r="16" spans="1:24" ht="12.75">
      <c r="A16" s="83" t="s">
        <v>374</v>
      </c>
      <c r="B16" s="15" t="s">
        <v>375</v>
      </c>
      <c r="C16" s="1" t="s">
        <v>82</v>
      </c>
      <c r="D16" s="24" t="s">
        <v>462</v>
      </c>
      <c r="E16" s="1">
        <v>13</v>
      </c>
      <c r="F16" s="10" t="s">
        <v>26</v>
      </c>
      <c r="G16" s="10">
        <v>1969</v>
      </c>
      <c r="H16" s="10" t="s">
        <v>421</v>
      </c>
      <c r="I16" s="1" t="s">
        <v>33</v>
      </c>
      <c r="J16" s="26">
        <v>38.771992</v>
      </c>
      <c r="K16" s="26">
        <v>-122.717239</v>
      </c>
      <c r="L16" s="7">
        <v>4291305.5</v>
      </c>
      <c r="M16" s="7">
        <v>524563.75</v>
      </c>
      <c r="N16" s="10">
        <v>26</v>
      </c>
      <c r="O16" s="10" t="s">
        <v>318</v>
      </c>
      <c r="P16" s="10" t="s">
        <v>203</v>
      </c>
      <c r="Q16" s="10" t="s">
        <v>369</v>
      </c>
      <c r="R16" s="2">
        <v>749.808</v>
      </c>
      <c r="S16" s="2">
        <v>1574.5968</v>
      </c>
      <c r="T16" s="2">
        <v>758.6472</v>
      </c>
      <c r="U16" s="10"/>
      <c r="V16" s="2"/>
      <c r="W16" s="2">
        <v>198</v>
      </c>
      <c r="X16" s="2" t="s">
        <v>391</v>
      </c>
    </row>
    <row r="17" spans="1:24" ht="12.75">
      <c r="A17" s="27" t="s">
        <v>376</v>
      </c>
      <c r="B17" t="s">
        <v>360</v>
      </c>
      <c r="C17" s="1" t="s">
        <v>82</v>
      </c>
      <c r="D17" s="25" t="s">
        <v>463</v>
      </c>
      <c r="E17" s="1">
        <v>14</v>
      </c>
      <c r="F17" s="1" t="s">
        <v>26</v>
      </c>
      <c r="G17" s="1">
        <v>1971</v>
      </c>
      <c r="H17" s="1" t="s">
        <v>421</v>
      </c>
      <c r="I17" s="1" t="s">
        <v>33</v>
      </c>
      <c r="J17" s="26">
        <v>38.772316000000004</v>
      </c>
      <c r="K17" s="26">
        <v>-122.712128</v>
      </c>
      <c r="L17" s="7">
        <v>4291342.5</v>
      </c>
      <c r="M17" s="7">
        <v>525007.6875</v>
      </c>
      <c r="N17" s="1">
        <v>26</v>
      </c>
      <c r="O17" s="1" t="s">
        <v>318</v>
      </c>
      <c r="P17" s="1" t="s">
        <v>203</v>
      </c>
      <c r="Q17" s="1" t="s">
        <v>369</v>
      </c>
      <c r="R17" s="2">
        <v>676.6560000000001</v>
      </c>
      <c r="S17" s="2">
        <v>1948.5864000000001</v>
      </c>
      <c r="T17" s="2">
        <v>757.7328</v>
      </c>
      <c r="U17" s="1"/>
      <c r="V17" s="2"/>
      <c r="W17" s="2">
        <v>199</v>
      </c>
      <c r="X17" s="2" t="s">
        <v>392</v>
      </c>
    </row>
    <row r="18" spans="1:24" ht="12.75">
      <c r="A18" s="83" t="s">
        <v>361</v>
      </c>
      <c r="B18" s="15" t="s">
        <v>362</v>
      </c>
      <c r="C18" s="1" t="s">
        <v>82</v>
      </c>
      <c r="D18" s="24" t="s">
        <v>464</v>
      </c>
      <c r="E18" s="1">
        <v>15</v>
      </c>
      <c r="F18" s="10" t="s">
        <v>26</v>
      </c>
      <c r="G18" s="10">
        <v>1969</v>
      </c>
      <c r="H18" s="10" t="s">
        <v>421</v>
      </c>
      <c r="I18" s="1" t="s">
        <v>33</v>
      </c>
      <c r="J18" s="26">
        <v>38.77076</v>
      </c>
      <c r="K18" s="26">
        <v>-122.718384</v>
      </c>
      <c r="L18" s="7">
        <v>4291168</v>
      </c>
      <c r="M18" s="7">
        <v>524464.8125</v>
      </c>
      <c r="N18" s="10">
        <v>35</v>
      </c>
      <c r="O18" s="10" t="s">
        <v>318</v>
      </c>
      <c r="P18" s="10" t="s">
        <v>203</v>
      </c>
      <c r="Q18" s="10" t="s">
        <v>369</v>
      </c>
      <c r="R18" s="11">
        <v>749.808</v>
      </c>
      <c r="S18" s="11">
        <v>2447.8488</v>
      </c>
      <c r="T18" s="11">
        <v>753.1608</v>
      </c>
      <c r="U18" s="10"/>
      <c r="V18" s="2"/>
      <c r="W18" s="2">
        <v>184</v>
      </c>
      <c r="X18" s="2" t="s">
        <v>221</v>
      </c>
    </row>
    <row r="19" spans="1:22" ht="12.75">
      <c r="A19" s="83" t="s">
        <v>363</v>
      </c>
      <c r="B19" s="15" t="s">
        <v>337</v>
      </c>
      <c r="C19" s="1" t="s">
        <v>82</v>
      </c>
      <c r="D19" s="24" t="s">
        <v>338</v>
      </c>
      <c r="E19" s="1">
        <v>16</v>
      </c>
      <c r="F19" s="10" t="s">
        <v>26</v>
      </c>
      <c r="G19" s="10">
        <v>1977</v>
      </c>
      <c r="H19" s="10" t="s">
        <v>421</v>
      </c>
      <c r="I19" s="1" t="s">
        <v>33</v>
      </c>
      <c r="J19" s="26">
        <v>38.770729</v>
      </c>
      <c r="K19" s="26">
        <v>-122.728325</v>
      </c>
      <c r="L19" s="7">
        <v>4291162.5</v>
      </c>
      <c r="M19" s="7">
        <v>523601.34375</v>
      </c>
      <c r="N19" s="10">
        <v>34</v>
      </c>
      <c r="O19" s="10" t="s">
        <v>318</v>
      </c>
      <c r="P19" s="10" t="s">
        <v>203</v>
      </c>
      <c r="Q19" s="10" t="s">
        <v>369</v>
      </c>
      <c r="R19" s="11"/>
      <c r="S19" s="11"/>
      <c r="T19" s="11"/>
      <c r="U19" s="10"/>
      <c r="V19" s="2"/>
    </row>
    <row r="20" spans="1:24" ht="12.75">
      <c r="A20" s="27" t="s">
        <v>365</v>
      </c>
      <c r="B20" t="s">
        <v>228</v>
      </c>
      <c r="C20" s="1" t="s">
        <v>82</v>
      </c>
      <c r="D20" s="25" t="s">
        <v>397</v>
      </c>
      <c r="E20" s="1">
        <v>17</v>
      </c>
      <c r="F20" s="1" t="s">
        <v>26</v>
      </c>
      <c r="G20" s="1">
        <v>1975</v>
      </c>
      <c r="H20" s="1" t="s">
        <v>421</v>
      </c>
      <c r="I20" s="1" t="s">
        <v>33</v>
      </c>
      <c r="J20" s="26">
        <f>(((47.511/60)+45)/60)+38</f>
        <v>38.7631975</v>
      </c>
      <c r="K20" s="26">
        <f>-1*((((39.365/60)+43)/60)+122)</f>
        <v>-122.72760138888889</v>
      </c>
      <c r="L20" s="7">
        <v>4290899.5</v>
      </c>
      <c r="M20" s="7">
        <v>523991.6875</v>
      </c>
      <c r="N20" s="1">
        <v>34</v>
      </c>
      <c r="O20" s="1" t="s">
        <v>318</v>
      </c>
      <c r="P20" s="1" t="s">
        <v>203</v>
      </c>
      <c r="Q20" s="1" t="s">
        <v>289</v>
      </c>
      <c r="R20" s="2">
        <v>957.3768</v>
      </c>
      <c r="S20" s="2">
        <v>1867.8144000000002</v>
      </c>
      <c r="T20" s="2">
        <v>909.2184000000001</v>
      </c>
      <c r="U20" s="1"/>
      <c r="V20" s="2"/>
      <c r="W20" s="2">
        <v>198.1</v>
      </c>
      <c r="X20" s="2" t="s">
        <v>393</v>
      </c>
    </row>
    <row r="21" spans="1:24" s="15" customFormat="1" ht="12.75">
      <c r="A21" s="83" t="s">
        <v>290</v>
      </c>
      <c r="B21" s="15" t="s">
        <v>291</v>
      </c>
      <c r="C21" s="10" t="s">
        <v>83</v>
      </c>
      <c r="D21" s="24" t="s">
        <v>240</v>
      </c>
      <c r="E21" s="1">
        <v>18</v>
      </c>
      <c r="F21" s="10" t="s">
        <v>26</v>
      </c>
      <c r="G21" s="10">
        <v>1971</v>
      </c>
      <c r="H21" s="10" t="s">
        <v>241</v>
      </c>
      <c r="I21" s="29" t="s">
        <v>242</v>
      </c>
      <c r="J21" s="26">
        <v>38.802258</v>
      </c>
      <c r="K21" s="26">
        <v>-122.83213</v>
      </c>
      <c r="L21" s="7">
        <v>4294639</v>
      </c>
      <c r="M21" s="7">
        <v>514576.875</v>
      </c>
      <c r="N21" s="10">
        <v>14</v>
      </c>
      <c r="O21" s="10" t="s">
        <v>318</v>
      </c>
      <c r="P21" s="10" t="s">
        <v>243</v>
      </c>
      <c r="Q21" s="10" t="s">
        <v>292</v>
      </c>
      <c r="R21" s="11">
        <v>522.0919200000001</v>
      </c>
      <c r="S21" s="11">
        <v>2174.4432</v>
      </c>
      <c r="T21" s="11">
        <v>1801.0632</v>
      </c>
      <c r="U21" s="12">
        <v>181.66666666666666</v>
      </c>
      <c r="V21" s="2" t="s">
        <v>210</v>
      </c>
      <c r="W21" s="11">
        <v>180</v>
      </c>
      <c r="X21" s="2" t="s">
        <v>227</v>
      </c>
    </row>
    <row r="22" spans="1:24" ht="12.75">
      <c r="A22" s="83" t="s">
        <v>293</v>
      </c>
      <c r="B22" s="15" t="s">
        <v>294</v>
      </c>
      <c r="C22" s="10" t="s">
        <v>83</v>
      </c>
      <c r="D22" s="24" t="s">
        <v>244</v>
      </c>
      <c r="E22" s="1">
        <v>19</v>
      </c>
      <c r="F22" s="10" t="s">
        <v>26</v>
      </c>
      <c r="G22" s="10">
        <v>1972</v>
      </c>
      <c r="H22" s="10" t="s">
        <v>241</v>
      </c>
      <c r="I22" s="29" t="s">
        <v>242</v>
      </c>
      <c r="J22" s="26">
        <v>38.802357</v>
      </c>
      <c r="K22" s="26">
        <v>-122.834267</v>
      </c>
      <c r="L22" s="7">
        <v>4294650</v>
      </c>
      <c r="M22" s="7">
        <v>514391.375</v>
      </c>
      <c r="N22" s="10">
        <v>14</v>
      </c>
      <c r="O22" s="10" t="s">
        <v>318</v>
      </c>
      <c r="P22" s="10" t="s">
        <v>243</v>
      </c>
      <c r="Q22" s="10" t="s">
        <v>295</v>
      </c>
      <c r="R22" s="11">
        <v>513.1308</v>
      </c>
      <c r="S22" s="11">
        <v>2085.1368</v>
      </c>
      <c r="T22" s="11">
        <v>1783.6896000000002</v>
      </c>
      <c r="U22" s="12">
        <v>178.88888888888889</v>
      </c>
      <c r="V22" s="2" t="s">
        <v>409</v>
      </c>
      <c r="W22" s="2">
        <v>178.5</v>
      </c>
      <c r="X22" s="2" t="s">
        <v>418</v>
      </c>
    </row>
    <row r="23" spans="1:22" ht="12.75">
      <c r="A23" s="27" t="s">
        <v>297</v>
      </c>
      <c r="B23" t="s">
        <v>257</v>
      </c>
      <c r="C23" s="10" t="s">
        <v>83</v>
      </c>
      <c r="D23" s="25" t="s">
        <v>247</v>
      </c>
      <c r="E23" s="1">
        <v>20</v>
      </c>
      <c r="F23" s="1" t="s">
        <v>26</v>
      </c>
      <c r="G23" s="1">
        <v>1972</v>
      </c>
      <c r="H23" s="1" t="s">
        <v>241</v>
      </c>
      <c r="I23" s="29" t="s">
        <v>242</v>
      </c>
      <c r="J23" s="26">
        <v>38.797779</v>
      </c>
      <c r="K23" s="26">
        <v>-122.828583</v>
      </c>
      <c r="L23" s="7">
        <v>4294142.5</v>
      </c>
      <c r="M23" s="7">
        <v>514885.84375</v>
      </c>
      <c r="N23" s="1">
        <v>14</v>
      </c>
      <c r="O23" s="1" t="s">
        <v>318</v>
      </c>
      <c r="P23" s="1" t="s">
        <v>243</v>
      </c>
      <c r="Q23" s="1" t="s">
        <v>258</v>
      </c>
      <c r="R23" s="2">
        <v>582</v>
      </c>
      <c r="S23" s="2">
        <v>2887</v>
      </c>
      <c r="T23" s="2">
        <v>1715</v>
      </c>
      <c r="U23" s="7">
        <v>182.77777777777777</v>
      </c>
      <c r="V23" s="2" t="s">
        <v>211</v>
      </c>
    </row>
    <row r="24" spans="1:24" ht="12.75">
      <c r="A24" s="27" t="s">
        <v>259</v>
      </c>
      <c r="B24" t="s">
        <v>284</v>
      </c>
      <c r="C24" s="10" t="s">
        <v>83</v>
      </c>
      <c r="D24" s="25" t="s">
        <v>88</v>
      </c>
      <c r="E24" s="1">
        <v>21</v>
      </c>
      <c r="F24" s="1" t="s">
        <v>26</v>
      </c>
      <c r="G24" s="1">
        <v>1973</v>
      </c>
      <c r="H24" s="1" t="s">
        <v>241</v>
      </c>
      <c r="I24" s="29" t="s">
        <v>242</v>
      </c>
      <c r="J24" s="26">
        <v>38.798389</v>
      </c>
      <c r="K24" s="26">
        <v>-122.83075</v>
      </c>
      <c r="L24" s="7">
        <v>4294210</v>
      </c>
      <c r="M24" s="7">
        <v>514697.5625</v>
      </c>
      <c r="N24" s="1">
        <v>14</v>
      </c>
      <c r="O24" s="1" t="s">
        <v>318</v>
      </c>
      <c r="P24" s="1" t="s">
        <v>243</v>
      </c>
      <c r="Q24" s="1" t="s">
        <v>258</v>
      </c>
      <c r="R24" s="2">
        <v>563.88</v>
      </c>
      <c r="S24" s="2">
        <v>2505.58</v>
      </c>
      <c r="T24" s="2">
        <v>1577.68</v>
      </c>
      <c r="U24" s="7">
        <v>183.88888888888889</v>
      </c>
      <c r="V24" s="2" t="s">
        <v>212</v>
      </c>
      <c r="W24" s="2">
        <v>181.7</v>
      </c>
      <c r="X24" s="2" t="s">
        <v>394</v>
      </c>
    </row>
    <row r="25" spans="1:24" ht="12.75">
      <c r="A25" s="83" t="s">
        <v>279</v>
      </c>
      <c r="B25" s="15" t="s">
        <v>280</v>
      </c>
      <c r="C25" s="10" t="s">
        <v>83</v>
      </c>
      <c r="D25" s="24" t="s">
        <v>90</v>
      </c>
      <c r="E25" s="1">
        <v>22</v>
      </c>
      <c r="F25" s="10" t="s">
        <v>26</v>
      </c>
      <c r="G25" s="10">
        <v>1975</v>
      </c>
      <c r="H25" s="10" t="s">
        <v>241</v>
      </c>
      <c r="I25" s="29" t="s">
        <v>242</v>
      </c>
      <c r="J25" s="26">
        <v>38.802197</v>
      </c>
      <c r="K25" s="26">
        <v>-122.837029</v>
      </c>
      <c r="L25" s="7">
        <v>4294631.5</v>
      </c>
      <c r="M25" s="7">
        <v>514151.5625</v>
      </c>
      <c r="N25" s="10">
        <v>14</v>
      </c>
      <c r="O25" s="10" t="s">
        <v>318</v>
      </c>
      <c r="P25" s="10" t="s">
        <v>243</v>
      </c>
      <c r="Q25" s="10" t="s">
        <v>292</v>
      </c>
      <c r="R25" s="11">
        <v>567</v>
      </c>
      <c r="S25" s="11">
        <v>2524</v>
      </c>
      <c r="T25" s="11">
        <v>1657</v>
      </c>
      <c r="U25" s="12">
        <v>183.88888888888889</v>
      </c>
      <c r="V25" s="2" t="s">
        <v>213</v>
      </c>
      <c r="W25" s="2">
        <v>180</v>
      </c>
      <c r="X25" s="2" t="s">
        <v>227</v>
      </c>
    </row>
    <row r="26" spans="1:24" ht="12.75">
      <c r="A26" s="27" t="s">
        <v>281</v>
      </c>
      <c r="B26" t="s">
        <v>282</v>
      </c>
      <c r="C26" s="10" t="s">
        <v>83</v>
      </c>
      <c r="D26" s="25" t="s">
        <v>92</v>
      </c>
      <c r="E26" s="1">
        <v>23</v>
      </c>
      <c r="F26" s="1" t="s">
        <v>26</v>
      </c>
      <c r="G26" s="1">
        <v>1976</v>
      </c>
      <c r="H26" s="1" t="s">
        <v>241</v>
      </c>
      <c r="I26" s="29" t="s">
        <v>242</v>
      </c>
      <c r="J26" s="26">
        <v>38.798603</v>
      </c>
      <c r="K26" s="26">
        <v>-122.833504</v>
      </c>
      <c r="L26" s="7">
        <v>4294233.5</v>
      </c>
      <c r="M26" s="7">
        <v>514458.375</v>
      </c>
      <c r="N26" s="1">
        <v>14</v>
      </c>
      <c r="O26" s="1" t="s">
        <v>318</v>
      </c>
      <c r="P26" s="1" t="s">
        <v>243</v>
      </c>
      <c r="Q26" s="1" t="s">
        <v>292</v>
      </c>
      <c r="R26" s="2">
        <v>631</v>
      </c>
      <c r="S26" s="2">
        <v>2914</v>
      </c>
      <c r="T26" s="2">
        <v>1702</v>
      </c>
      <c r="U26" s="7">
        <v>182.22222222222223</v>
      </c>
      <c r="V26" s="2" t="s">
        <v>214</v>
      </c>
      <c r="W26" s="2">
        <v>179.4</v>
      </c>
      <c r="X26" s="2" t="s">
        <v>215</v>
      </c>
    </row>
    <row r="27" spans="1:24" ht="12.75">
      <c r="A27" s="27" t="s">
        <v>283</v>
      </c>
      <c r="B27" t="s">
        <v>398</v>
      </c>
      <c r="C27" s="10" t="s">
        <v>83</v>
      </c>
      <c r="D27" s="25" t="s">
        <v>94</v>
      </c>
      <c r="E27" s="1">
        <v>24</v>
      </c>
      <c r="F27" s="1" t="s">
        <v>26</v>
      </c>
      <c r="G27" s="1">
        <v>1981</v>
      </c>
      <c r="H27" s="1" t="s">
        <v>241</v>
      </c>
      <c r="I27" s="29" t="s">
        <v>242</v>
      </c>
      <c r="J27" s="26">
        <v>38.801105</v>
      </c>
      <c r="K27" s="26">
        <v>-122.831451</v>
      </c>
      <c r="L27" s="7">
        <v>4294511.5</v>
      </c>
      <c r="M27" s="7">
        <v>514636.125</v>
      </c>
      <c r="N27" s="1">
        <v>14</v>
      </c>
      <c r="O27" s="1" t="s">
        <v>318</v>
      </c>
      <c r="P27" s="1" t="s">
        <v>243</v>
      </c>
      <c r="Q27" s="1" t="s">
        <v>258</v>
      </c>
      <c r="R27" s="2">
        <v>533</v>
      </c>
      <c r="S27" s="2">
        <v>2723.29</v>
      </c>
      <c r="T27" s="2">
        <v>1326.49</v>
      </c>
      <c r="U27" s="7">
        <v>180.55555555555554</v>
      </c>
      <c r="V27" s="2" t="s">
        <v>213</v>
      </c>
      <c r="W27" s="2">
        <v>180</v>
      </c>
      <c r="X27" s="2" t="s">
        <v>227</v>
      </c>
    </row>
    <row r="28" spans="1:24" ht="12.75">
      <c r="A28" s="27" t="s">
        <v>399</v>
      </c>
      <c r="B28" t="s">
        <v>400</v>
      </c>
      <c r="C28" s="10" t="s">
        <v>83</v>
      </c>
      <c r="D28" s="25" t="s">
        <v>95</v>
      </c>
      <c r="E28" s="1">
        <v>25</v>
      </c>
      <c r="F28" s="1" t="s">
        <v>26</v>
      </c>
      <c r="G28" s="1">
        <v>1981</v>
      </c>
      <c r="H28" s="1" t="s">
        <v>241</v>
      </c>
      <c r="I28" s="29" t="s">
        <v>242</v>
      </c>
      <c r="J28" s="26">
        <v>38.802357</v>
      </c>
      <c r="K28" s="26">
        <v>-122.837318</v>
      </c>
      <c r="L28" s="7">
        <v>4294649.5</v>
      </c>
      <c r="M28" s="7">
        <v>514126.34375</v>
      </c>
      <c r="N28" s="1">
        <v>14</v>
      </c>
      <c r="O28" s="1" t="s">
        <v>318</v>
      </c>
      <c r="P28" s="1" t="s">
        <v>243</v>
      </c>
      <c r="Q28" s="1" t="s">
        <v>292</v>
      </c>
      <c r="R28" s="2">
        <v>568.6</v>
      </c>
      <c r="S28" s="2">
        <v>2755.91</v>
      </c>
      <c r="T28" s="2">
        <v>1576.78</v>
      </c>
      <c r="U28" s="7">
        <v>180.55555555555554</v>
      </c>
      <c r="V28" s="2" t="s">
        <v>215</v>
      </c>
      <c r="W28" s="2">
        <v>177.2</v>
      </c>
      <c r="X28" s="2" t="s">
        <v>204</v>
      </c>
    </row>
    <row r="29" spans="1:24" ht="12.75">
      <c r="A29" s="27" t="s">
        <v>401</v>
      </c>
      <c r="B29" t="s">
        <v>402</v>
      </c>
      <c r="C29" s="10" t="s">
        <v>83</v>
      </c>
      <c r="D29" s="25" t="s">
        <v>199</v>
      </c>
      <c r="E29" s="1">
        <v>26</v>
      </c>
      <c r="F29" s="1" t="s">
        <v>26</v>
      </c>
      <c r="G29" s="1">
        <v>1984</v>
      </c>
      <c r="H29" s="1" t="s">
        <v>241</v>
      </c>
      <c r="I29" s="29" t="s">
        <v>242</v>
      </c>
      <c r="J29" s="26">
        <v>38.79414</v>
      </c>
      <c r="K29" s="26">
        <v>-122.834343</v>
      </c>
      <c r="L29" s="7">
        <v>4293738</v>
      </c>
      <c r="M29" s="7">
        <v>514386.5</v>
      </c>
      <c r="N29" s="1">
        <v>14</v>
      </c>
      <c r="O29" s="1" t="s">
        <v>318</v>
      </c>
      <c r="P29" s="1" t="s">
        <v>243</v>
      </c>
      <c r="Q29" s="1" t="s">
        <v>292</v>
      </c>
      <c r="R29" s="2">
        <v>762</v>
      </c>
      <c r="S29" s="2">
        <v>2993</v>
      </c>
      <c r="T29" s="2">
        <v>2311</v>
      </c>
      <c r="U29" s="7">
        <v>178.88888888888889</v>
      </c>
      <c r="V29" s="2" t="s">
        <v>409</v>
      </c>
      <c r="W29" s="2">
        <v>176.5</v>
      </c>
      <c r="X29" s="2" t="s">
        <v>205</v>
      </c>
    </row>
    <row r="30" spans="1:24" s="15" customFormat="1" ht="12.75">
      <c r="A30" s="83" t="s">
        <v>403</v>
      </c>
      <c r="B30" s="15" t="s">
        <v>404</v>
      </c>
      <c r="C30" s="10" t="s">
        <v>83</v>
      </c>
      <c r="D30" s="24" t="s">
        <v>201</v>
      </c>
      <c r="E30" s="1">
        <v>27</v>
      </c>
      <c r="F30" s="10" t="s">
        <v>26</v>
      </c>
      <c r="G30" s="10">
        <v>1985</v>
      </c>
      <c r="H30" s="10" t="s">
        <v>241</v>
      </c>
      <c r="I30" s="29" t="s">
        <v>242</v>
      </c>
      <c r="J30" s="26">
        <v>38.801174</v>
      </c>
      <c r="K30" s="26">
        <v>-122.831909</v>
      </c>
      <c r="L30" s="7">
        <v>4294519</v>
      </c>
      <c r="M30" s="7">
        <v>514596.25</v>
      </c>
      <c r="N30" s="10">
        <v>14</v>
      </c>
      <c r="O30" s="10" t="s">
        <v>318</v>
      </c>
      <c r="P30" s="10" t="s">
        <v>243</v>
      </c>
      <c r="Q30" s="10" t="s">
        <v>295</v>
      </c>
      <c r="R30" s="11">
        <v>532</v>
      </c>
      <c r="S30" s="11">
        <v>2803</v>
      </c>
      <c r="T30" s="11">
        <v>1413</v>
      </c>
      <c r="U30" s="12">
        <v>182.77777777777777</v>
      </c>
      <c r="V30" s="2" t="s">
        <v>215</v>
      </c>
      <c r="W30" s="11">
        <v>181.1</v>
      </c>
      <c r="X30" s="2" t="s">
        <v>210</v>
      </c>
    </row>
    <row r="31" spans="1:24" ht="12.75">
      <c r="A31" s="83" t="s">
        <v>405</v>
      </c>
      <c r="B31" s="15" t="s">
        <v>406</v>
      </c>
      <c r="C31" s="10" t="s">
        <v>83</v>
      </c>
      <c r="D31" s="24" t="s">
        <v>202</v>
      </c>
      <c r="E31" s="1">
        <v>28</v>
      </c>
      <c r="F31" s="10" t="s">
        <v>26</v>
      </c>
      <c r="G31" s="10">
        <v>1984</v>
      </c>
      <c r="H31" s="10" t="s">
        <v>241</v>
      </c>
      <c r="I31" s="29" t="s">
        <v>242</v>
      </c>
      <c r="J31" s="26">
        <v>38.804718</v>
      </c>
      <c r="K31" s="26">
        <v>-122.838631</v>
      </c>
      <c r="L31" s="7">
        <v>4294911</v>
      </c>
      <c r="M31" s="7">
        <v>514011.9375</v>
      </c>
      <c r="N31" s="10">
        <v>14</v>
      </c>
      <c r="O31" s="10" t="s">
        <v>318</v>
      </c>
      <c r="P31" s="10" t="s">
        <v>243</v>
      </c>
      <c r="Q31" s="10" t="s">
        <v>407</v>
      </c>
      <c r="R31" s="11">
        <v>507</v>
      </c>
      <c r="S31" s="11">
        <v>2917</v>
      </c>
      <c r="T31" s="11">
        <v>1691</v>
      </c>
      <c r="U31" s="12">
        <v>183.33333333333334</v>
      </c>
      <c r="V31" s="2" t="s">
        <v>216</v>
      </c>
      <c r="W31" s="2">
        <v>181.1</v>
      </c>
      <c r="X31" s="2" t="s">
        <v>210</v>
      </c>
    </row>
    <row r="32" spans="1:24" ht="12.75">
      <c r="A32" s="27" t="s">
        <v>408</v>
      </c>
      <c r="B32" t="s">
        <v>118</v>
      </c>
      <c r="C32" s="1" t="s">
        <v>82</v>
      </c>
      <c r="D32" s="25" t="s">
        <v>462</v>
      </c>
      <c r="E32" s="1">
        <f>E16</f>
        <v>13</v>
      </c>
      <c r="F32" s="1" t="s">
        <v>26</v>
      </c>
      <c r="G32" s="1">
        <v>1969</v>
      </c>
      <c r="H32" s="1" t="s">
        <v>33</v>
      </c>
      <c r="I32" s="1" t="s">
        <v>33</v>
      </c>
      <c r="J32" s="26">
        <v>38.771992</v>
      </c>
      <c r="K32" s="26">
        <v>-122.717239</v>
      </c>
      <c r="L32" s="7">
        <v>4291305.5</v>
      </c>
      <c r="M32" s="7">
        <v>524563.75</v>
      </c>
      <c r="N32" s="1">
        <v>26</v>
      </c>
      <c r="O32" s="1" t="s">
        <v>318</v>
      </c>
      <c r="P32" s="1" t="s">
        <v>203</v>
      </c>
      <c r="Q32" s="1" t="s">
        <v>119</v>
      </c>
      <c r="R32" s="2">
        <v>749.808</v>
      </c>
      <c r="S32" s="2">
        <v>1574.5968</v>
      </c>
      <c r="T32" s="2">
        <v>758.6472</v>
      </c>
      <c r="U32" s="7"/>
      <c r="V32" s="2"/>
      <c r="W32" s="2">
        <v>200</v>
      </c>
      <c r="X32" s="2" t="s">
        <v>395</v>
      </c>
    </row>
    <row r="33" spans="1:22" ht="12.75">
      <c r="A33" s="80" t="s">
        <v>158</v>
      </c>
      <c r="B33" s="5" t="s">
        <v>308</v>
      </c>
      <c r="C33" s="1" t="s">
        <v>82</v>
      </c>
      <c r="D33" s="25" t="s">
        <v>336</v>
      </c>
      <c r="E33" s="1">
        <v>33</v>
      </c>
      <c r="F33" s="1" t="s">
        <v>26</v>
      </c>
      <c r="G33" s="1">
        <v>1974</v>
      </c>
      <c r="H33" s="1" t="s">
        <v>33</v>
      </c>
      <c r="I33" s="1" t="s">
        <v>33</v>
      </c>
      <c r="J33" s="26">
        <v>38.778065</v>
      </c>
      <c r="K33" s="26">
        <v>-122.714699</v>
      </c>
      <c r="L33" s="7">
        <v>4291980</v>
      </c>
      <c r="M33" s="7">
        <v>524782.375</v>
      </c>
      <c r="N33" s="1">
        <v>26</v>
      </c>
      <c r="O33" s="1" t="s">
        <v>318</v>
      </c>
      <c r="P33" s="1" t="s">
        <v>203</v>
      </c>
      <c r="Q33" s="1" t="s">
        <v>119</v>
      </c>
      <c r="R33" s="2">
        <v>661.85</v>
      </c>
      <c r="S33" s="2">
        <v>2185.59</v>
      </c>
      <c r="T33" s="2">
        <v>755.29</v>
      </c>
      <c r="U33" s="1"/>
      <c r="V33" s="2"/>
    </row>
    <row r="34" spans="1:24" ht="12.75">
      <c r="A34" s="80" t="s">
        <v>120</v>
      </c>
      <c r="B34" s="5" t="s">
        <v>121</v>
      </c>
      <c r="C34" s="1" t="s">
        <v>84</v>
      </c>
      <c r="D34" s="25" t="s">
        <v>34</v>
      </c>
      <c r="E34" s="1">
        <v>29</v>
      </c>
      <c r="F34" s="1" t="s">
        <v>26</v>
      </c>
      <c r="G34" s="1">
        <v>1987</v>
      </c>
      <c r="H34" s="1" t="s">
        <v>35</v>
      </c>
      <c r="I34" s="30" t="s">
        <v>36</v>
      </c>
      <c r="J34" s="26">
        <v>38.832829</v>
      </c>
      <c r="K34" s="26">
        <v>-122.804855</v>
      </c>
      <c r="L34" s="7">
        <v>4298036</v>
      </c>
      <c r="M34" s="7">
        <v>516938.0625</v>
      </c>
      <c r="N34" s="1">
        <v>1</v>
      </c>
      <c r="O34" s="1" t="s">
        <v>318</v>
      </c>
      <c r="P34" s="1" t="s">
        <v>243</v>
      </c>
      <c r="Q34" s="1" t="s">
        <v>122</v>
      </c>
      <c r="R34" s="2">
        <v>791</v>
      </c>
      <c r="S34" s="2">
        <v>2553</v>
      </c>
      <c r="T34" s="2">
        <v>1219</v>
      </c>
      <c r="U34" s="1"/>
      <c r="V34" s="2"/>
      <c r="W34" s="2">
        <v>168.6</v>
      </c>
      <c r="X34" s="2" t="s">
        <v>396</v>
      </c>
    </row>
    <row r="35" spans="1:24" ht="12.75">
      <c r="A35" s="80" t="s">
        <v>123</v>
      </c>
      <c r="B35" s="5" t="s">
        <v>124</v>
      </c>
      <c r="C35" s="1" t="s">
        <v>84</v>
      </c>
      <c r="D35" s="25" t="s">
        <v>37</v>
      </c>
      <c r="E35" s="1">
        <v>30</v>
      </c>
      <c r="F35" s="1" t="s">
        <v>26</v>
      </c>
      <c r="G35" s="1">
        <v>1986</v>
      </c>
      <c r="H35" s="1" t="s">
        <v>35</v>
      </c>
      <c r="I35" s="30" t="s">
        <v>36</v>
      </c>
      <c r="J35" s="26">
        <v>38.835384</v>
      </c>
      <c r="K35" s="26">
        <v>-122.831612</v>
      </c>
      <c r="L35" s="7">
        <v>4298315</v>
      </c>
      <c r="M35" s="7">
        <v>514615.15625</v>
      </c>
      <c r="N35" s="1">
        <v>35</v>
      </c>
      <c r="O35" s="1" t="s">
        <v>38</v>
      </c>
      <c r="P35" s="1" t="s">
        <v>243</v>
      </c>
      <c r="Q35" s="1" t="s">
        <v>146</v>
      </c>
      <c r="R35" s="2">
        <v>579</v>
      </c>
      <c r="S35" s="2">
        <v>2648</v>
      </c>
      <c r="T35" s="2">
        <v>1677</v>
      </c>
      <c r="U35" s="7"/>
      <c r="V35" s="2"/>
      <c r="W35" s="2">
        <v>208.3</v>
      </c>
      <c r="X35" s="2" t="s">
        <v>125</v>
      </c>
    </row>
    <row r="36" spans="1:24" ht="12.75">
      <c r="A36" s="78" t="s">
        <v>147</v>
      </c>
      <c r="B36" s="9" t="s">
        <v>148</v>
      </c>
      <c r="C36" s="1" t="s">
        <v>84</v>
      </c>
      <c r="D36" s="24" t="s">
        <v>39</v>
      </c>
      <c r="E36" s="1">
        <v>31</v>
      </c>
      <c r="F36" s="10" t="s">
        <v>26</v>
      </c>
      <c r="G36" s="10">
        <v>1986</v>
      </c>
      <c r="H36" s="10" t="s">
        <v>35</v>
      </c>
      <c r="I36" s="30" t="s">
        <v>36</v>
      </c>
      <c r="J36" s="26">
        <v>38.841019</v>
      </c>
      <c r="K36" s="26">
        <v>-122.83065</v>
      </c>
      <c r="L36" s="7">
        <v>4298940.5</v>
      </c>
      <c r="M36" s="7">
        <v>514697.4375</v>
      </c>
      <c r="N36" s="10">
        <v>35</v>
      </c>
      <c r="O36" s="10" t="s">
        <v>38</v>
      </c>
      <c r="P36" s="10" t="s">
        <v>243</v>
      </c>
      <c r="Q36" s="10" t="s">
        <v>146</v>
      </c>
      <c r="R36" s="11">
        <v>715</v>
      </c>
      <c r="S36" s="11">
        <v>2725</v>
      </c>
      <c r="T36" s="11">
        <v>1745</v>
      </c>
      <c r="U36" s="10"/>
      <c r="V36" s="2" t="s">
        <v>329</v>
      </c>
      <c r="W36" s="2">
        <v>194.1</v>
      </c>
      <c r="X36" s="2" t="s">
        <v>126</v>
      </c>
    </row>
    <row r="37" spans="1:24" ht="12.75">
      <c r="A37" s="80" t="s">
        <v>149</v>
      </c>
      <c r="B37" s="5" t="s">
        <v>150</v>
      </c>
      <c r="C37" s="1" t="s">
        <v>84</v>
      </c>
      <c r="D37" s="25" t="s">
        <v>335</v>
      </c>
      <c r="E37" s="1">
        <v>32</v>
      </c>
      <c r="F37" s="1" t="s">
        <v>26</v>
      </c>
      <c r="G37" s="1">
        <v>1985</v>
      </c>
      <c r="H37" s="1" t="s">
        <v>35</v>
      </c>
      <c r="I37" s="30" t="s">
        <v>36</v>
      </c>
      <c r="J37" s="26">
        <v>38.838482</v>
      </c>
      <c r="K37" s="26">
        <v>-122.820663</v>
      </c>
      <c r="L37" s="7">
        <v>4298660.5</v>
      </c>
      <c r="M37" s="7">
        <v>515564.6875</v>
      </c>
      <c r="N37" s="1">
        <v>36</v>
      </c>
      <c r="O37" s="1" t="s">
        <v>38</v>
      </c>
      <c r="P37" s="1" t="s">
        <v>243</v>
      </c>
      <c r="Q37" s="1" t="s">
        <v>146</v>
      </c>
      <c r="R37" s="2">
        <v>785</v>
      </c>
      <c r="S37" s="2">
        <v>2433.8</v>
      </c>
      <c r="T37" s="2">
        <v>1416</v>
      </c>
      <c r="U37" s="1"/>
      <c r="V37" s="2" t="s">
        <v>217</v>
      </c>
      <c r="W37" s="2">
        <v>219.4</v>
      </c>
      <c r="X37" s="2" t="s">
        <v>127</v>
      </c>
    </row>
    <row r="38" spans="1:22" ht="13.5" customHeight="1">
      <c r="A38" s="78" t="s">
        <v>151</v>
      </c>
      <c r="B38" s="9" t="s">
        <v>257</v>
      </c>
      <c r="C38" s="10" t="s">
        <v>83</v>
      </c>
      <c r="D38" s="24" t="s">
        <v>247</v>
      </c>
      <c r="E38" s="1">
        <f>E23</f>
        <v>20</v>
      </c>
      <c r="F38" s="10" t="s">
        <v>26</v>
      </c>
      <c r="G38" s="10">
        <v>1972</v>
      </c>
      <c r="H38" s="10" t="s">
        <v>35</v>
      </c>
      <c r="I38" s="29" t="s">
        <v>242</v>
      </c>
      <c r="J38" s="26">
        <v>38.797779</v>
      </c>
      <c r="K38" s="26">
        <v>-122.828583</v>
      </c>
      <c r="L38" s="7">
        <v>4294142.5</v>
      </c>
      <c r="M38" s="7">
        <v>514885.84375</v>
      </c>
      <c r="N38" s="10">
        <v>14</v>
      </c>
      <c r="O38" s="10" t="s">
        <v>318</v>
      </c>
      <c r="P38" s="10" t="s">
        <v>243</v>
      </c>
      <c r="Q38" s="10" t="s">
        <v>146</v>
      </c>
      <c r="R38" s="2">
        <v>582</v>
      </c>
      <c r="S38" s="2">
        <v>2887</v>
      </c>
      <c r="T38" s="2">
        <v>1715</v>
      </c>
      <c r="U38" s="10"/>
      <c r="V38" s="2" t="s">
        <v>232</v>
      </c>
    </row>
    <row r="39" spans="1:24" ht="12.75">
      <c r="A39" s="80" t="s">
        <v>307</v>
      </c>
      <c r="B39" s="5" t="s">
        <v>308</v>
      </c>
      <c r="C39" s="1" t="s">
        <v>82</v>
      </c>
      <c r="D39" s="25" t="s">
        <v>336</v>
      </c>
      <c r="E39" s="1">
        <v>33</v>
      </c>
      <c r="F39" s="1" t="s">
        <v>26</v>
      </c>
      <c r="G39" s="1">
        <v>1974</v>
      </c>
      <c r="H39" s="1" t="s">
        <v>33</v>
      </c>
      <c r="I39" s="1" t="s">
        <v>33</v>
      </c>
      <c r="J39" s="26">
        <v>38.778065</v>
      </c>
      <c r="K39" s="26">
        <v>-122.714699</v>
      </c>
      <c r="L39" s="7">
        <v>4291980</v>
      </c>
      <c r="M39" s="7">
        <v>524782.375</v>
      </c>
      <c r="N39" s="1">
        <v>26</v>
      </c>
      <c r="O39" s="1" t="s">
        <v>318</v>
      </c>
      <c r="P39" s="1" t="s">
        <v>203</v>
      </c>
      <c r="Q39" s="1" t="s">
        <v>309</v>
      </c>
      <c r="R39" s="2">
        <v>661.85</v>
      </c>
      <c r="S39" s="2">
        <v>2185.59</v>
      </c>
      <c r="T39" s="2">
        <v>755.29</v>
      </c>
      <c r="U39" s="1"/>
      <c r="V39" s="2" t="s">
        <v>218</v>
      </c>
      <c r="W39" s="2">
        <v>201</v>
      </c>
      <c r="X39" s="2" t="s">
        <v>128</v>
      </c>
    </row>
    <row r="40" spans="1:24" ht="12.75">
      <c r="A40" s="80" t="s">
        <v>310</v>
      </c>
      <c r="B40" s="5" t="s">
        <v>311</v>
      </c>
      <c r="C40" s="1" t="s">
        <v>82</v>
      </c>
      <c r="D40" s="25" t="s">
        <v>377</v>
      </c>
      <c r="E40" s="1">
        <v>34</v>
      </c>
      <c r="F40" s="1" t="s">
        <v>26</v>
      </c>
      <c r="G40" s="1">
        <v>1988</v>
      </c>
      <c r="H40" s="1" t="s">
        <v>33</v>
      </c>
      <c r="I40" s="1" t="s">
        <v>33</v>
      </c>
      <c r="J40" s="26">
        <v>38.777695</v>
      </c>
      <c r="K40" s="26">
        <v>-122.714485</v>
      </c>
      <c r="L40" s="7">
        <v>4291939</v>
      </c>
      <c r="M40" s="7">
        <v>524800.9375</v>
      </c>
      <c r="N40" s="1">
        <v>26</v>
      </c>
      <c r="O40" s="1" t="s">
        <v>318</v>
      </c>
      <c r="P40" s="1" t="s">
        <v>203</v>
      </c>
      <c r="Q40" s="1" t="s">
        <v>309</v>
      </c>
      <c r="R40" s="2">
        <v>660.8</v>
      </c>
      <c r="S40" s="2">
        <v>2396.05</v>
      </c>
      <c r="T40" s="2">
        <v>1147.25</v>
      </c>
      <c r="U40" s="1"/>
      <c r="V40" s="2"/>
      <c r="W40" s="2">
        <v>187.2</v>
      </c>
      <c r="X40" s="2" t="s">
        <v>129</v>
      </c>
    </row>
    <row r="41" spans="1:24" ht="12.75">
      <c r="A41" s="80" t="s">
        <v>312</v>
      </c>
      <c r="B41" s="5" t="s">
        <v>228</v>
      </c>
      <c r="C41" s="1" t="s">
        <v>82</v>
      </c>
      <c r="D41" s="25" t="s">
        <v>397</v>
      </c>
      <c r="E41" s="1">
        <v>17</v>
      </c>
      <c r="F41" s="1" t="s">
        <v>26</v>
      </c>
      <c r="G41" s="1">
        <v>1975</v>
      </c>
      <c r="H41" s="1" t="s">
        <v>33</v>
      </c>
      <c r="I41" s="1" t="s">
        <v>33</v>
      </c>
      <c r="J41" s="26">
        <f>(((47.511/60)+45)/60)+38</f>
        <v>38.7631975</v>
      </c>
      <c r="K41" s="26">
        <f>-1*((((39.365/60)+43)/60)+122)</f>
        <v>-122.72760138888889</v>
      </c>
      <c r="L41" s="7">
        <v>4290326.673</v>
      </c>
      <c r="M41" s="7">
        <v>523666.6371</v>
      </c>
      <c r="N41" s="1">
        <v>34</v>
      </c>
      <c r="O41" s="1" t="s">
        <v>318</v>
      </c>
      <c r="P41" s="1" t="s">
        <v>203</v>
      </c>
      <c r="Q41" s="1" t="s">
        <v>309</v>
      </c>
      <c r="R41" s="2">
        <v>957.3768</v>
      </c>
      <c r="S41" s="2">
        <v>1867.8144000000002</v>
      </c>
      <c r="T41" s="2">
        <v>909.2184000000001</v>
      </c>
      <c r="U41" s="1"/>
      <c r="V41" s="2" t="s">
        <v>219</v>
      </c>
      <c r="W41" s="2">
        <v>176.2</v>
      </c>
      <c r="X41" s="2" t="s">
        <v>217</v>
      </c>
    </row>
    <row r="42" spans="1:24" ht="12.75">
      <c r="A42" s="80" t="s">
        <v>313</v>
      </c>
      <c r="B42" s="5" t="s">
        <v>368</v>
      </c>
      <c r="C42" s="1" t="s">
        <v>82</v>
      </c>
      <c r="D42" s="25" t="s">
        <v>499</v>
      </c>
      <c r="E42" s="1">
        <f>E13</f>
        <v>10</v>
      </c>
      <c r="F42" s="1" t="s">
        <v>26</v>
      </c>
      <c r="G42" s="1">
        <v>1975</v>
      </c>
      <c r="H42" s="1" t="s">
        <v>33</v>
      </c>
      <c r="I42" s="1" t="s">
        <v>33</v>
      </c>
      <c r="J42" s="26">
        <v>38.768353</v>
      </c>
      <c r="K42" s="26">
        <v>-122.723839</v>
      </c>
      <c r="L42" s="7">
        <v>4290899.5</v>
      </c>
      <c r="M42" s="7">
        <v>523991.6875</v>
      </c>
      <c r="N42" s="1">
        <v>34</v>
      </c>
      <c r="O42" s="1" t="s">
        <v>318</v>
      </c>
      <c r="P42" s="1" t="s">
        <v>203</v>
      </c>
      <c r="Q42" s="1" t="s">
        <v>309</v>
      </c>
      <c r="R42" s="2">
        <v>957.6816</v>
      </c>
      <c r="S42" s="2">
        <v>2165.2992</v>
      </c>
      <c r="T42" s="2">
        <v>910.1328000000001</v>
      </c>
      <c r="U42" s="1"/>
      <c r="V42" s="2"/>
      <c r="W42" s="2">
        <v>179.2</v>
      </c>
      <c r="X42" s="2" t="s">
        <v>217</v>
      </c>
    </row>
    <row r="43" spans="1:24" ht="12.75">
      <c r="A43" s="80" t="s">
        <v>314</v>
      </c>
      <c r="B43" s="5" t="s">
        <v>378</v>
      </c>
      <c r="C43" s="1" t="s">
        <v>82</v>
      </c>
      <c r="D43" s="25" t="s">
        <v>379</v>
      </c>
      <c r="E43" s="1">
        <v>36</v>
      </c>
      <c r="F43" s="1" t="s">
        <v>26</v>
      </c>
      <c r="G43" s="1">
        <v>1988</v>
      </c>
      <c r="H43" s="1" t="s">
        <v>33</v>
      </c>
      <c r="I43" s="1" t="s">
        <v>33</v>
      </c>
      <c r="J43" s="26">
        <v>38.764606</v>
      </c>
      <c r="K43" s="26">
        <v>-122.693916</v>
      </c>
      <c r="L43" s="7">
        <v>4290492.5</v>
      </c>
      <c r="M43" s="7">
        <v>526592.5</v>
      </c>
      <c r="N43" s="1">
        <v>36</v>
      </c>
      <c r="O43" s="1" t="s">
        <v>318</v>
      </c>
      <c r="P43" s="1" t="s">
        <v>203</v>
      </c>
      <c r="Q43" s="1" t="s">
        <v>309</v>
      </c>
      <c r="R43" s="2">
        <v>529</v>
      </c>
      <c r="S43" s="2">
        <v>2347.37</v>
      </c>
      <c r="T43" s="2">
        <v>1252.57</v>
      </c>
      <c r="U43" s="1"/>
      <c r="V43" s="2" t="s">
        <v>211</v>
      </c>
      <c r="W43" s="2">
        <v>228.3</v>
      </c>
      <c r="X43" s="2" t="s">
        <v>130</v>
      </c>
    </row>
    <row r="44" spans="1:24" ht="12.75">
      <c r="A44" s="80" t="s">
        <v>316</v>
      </c>
      <c r="B44" s="5" t="s">
        <v>287</v>
      </c>
      <c r="C44" s="1" t="s">
        <v>82</v>
      </c>
      <c r="D44" s="25" t="s">
        <v>288</v>
      </c>
      <c r="E44" s="1">
        <v>37</v>
      </c>
      <c r="F44" s="1" t="s">
        <v>26</v>
      </c>
      <c r="G44" s="1">
        <v>1987</v>
      </c>
      <c r="H44" s="1" t="s">
        <v>33</v>
      </c>
      <c r="I44" s="1" t="s">
        <v>33</v>
      </c>
      <c r="J44" s="26">
        <v>38.764275</v>
      </c>
      <c r="K44" s="26">
        <v>-122.693703</v>
      </c>
      <c r="L44" s="7">
        <v>4290455.5</v>
      </c>
      <c r="M44" s="7">
        <v>526611.4375</v>
      </c>
      <c r="N44" s="1">
        <v>36</v>
      </c>
      <c r="O44" s="1" t="s">
        <v>318</v>
      </c>
      <c r="P44" s="1" t="s">
        <v>203</v>
      </c>
      <c r="Q44" s="1" t="s">
        <v>309</v>
      </c>
      <c r="R44" s="2">
        <v>528.8</v>
      </c>
      <c r="S44" s="2">
        <v>2557</v>
      </c>
      <c r="T44" s="2">
        <v>1265.2</v>
      </c>
      <c r="U44" s="1"/>
      <c r="V44" s="2"/>
      <c r="W44" s="2">
        <v>230.6</v>
      </c>
      <c r="X44" s="2" t="s">
        <v>428</v>
      </c>
    </row>
    <row r="45" spans="1:24" ht="15">
      <c r="A45" s="81" t="s">
        <v>108</v>
      </c>
      <c r="B45" t="s">
        <v>109</v>
      </c>
      <c r="C45" s="1" t="s">
        <v>81</v>
      </c>
      <c r="D45" s="25" t="s">
        <v>110</v>
      </c>
      <c r="E45" s="1">
        <v>38</v>
      </c>
      <c r="F45" s="1" t="s">
        <v>111</v>
      </c>
      <c r="G45" s="1">
        <v>1971</v>
      </c>
      <c r="H45" s="1" t="s">
        <v>174</v>
      </c>
      <c r="I45" s="1" t="s">
        <v>33</v>
      </c>
      <c r="J45" s="26">
        <v>38.808346</v>
      </c>
      <c r="K45" s="26">
        <v>-122.803986</v>
      </c>
      <c r="L45" s="7">
        <v>4295319.5</v>
      </c>
      <c r="M45" s="7">
        <v>517019.375</v>
      </c>
      <c r="N45" s="1">
        <v>12</v>
      </c>
      <c r="O45" s="1" t="s">
        <v>318</v>
      </c>
      <c r="P45" s="1" t="s">
        <v>243</v>
      </c>
      <c r="Q45" s="1" t="s">
        <v>261</v>
      </c>
      <c r="R45" s="2">
        <v>777.8496</v>
      </c>
      <c r="S45" s="2" t="s">
        <v>198</v>
      </c>
      <c r="T45" s="2">
        <v>1150</v>
      </c>
      <c r="U45" s="1" t="s">
        <v>296</v>
      </c>
      <c r="V45" s="1" t="s">
        <v>296</v>
      </c>
      <c r="W45" s="2" t="s">
        <v>296</v>
      </c>
      <c r="X45" s="2" t="s">
        <v>296</v>
      </c>
    </row>
    <row r="46" spans="1:24" ht="15">
      <c r="A46" s="81" t="s">
        <v>108</v>
      </c>
      <c r="B46" t="s">
        <v>112</v>
      </c>
      <c r="C46" s="1" t="s">
        <v>81</v>
      </c>
      <c r="D46" s="25" t="s">
        <v>113</v>
      </c>
      <c r="E46" s="1">
        <v>39</v>
      </c>
      <c r="F46" s="1" t="s">
        <v>111</v>
      </c>
      <c r="G46" s="1">
        <v>1980</v>
      </c>
      <c r="H46" s="1" t="s">
        <v>174</v>
      </c>
      <c r="I46" s="1" t="s">
        <v>33</v>
      </c>
      <c r="J46" s="26">
        <v>38.783554</v>
      </c>
      <c r="K46" s="26">
        <v>-122.77684</v>
      </c>
      <c r="L46" s="7">
        <v>4292574</v>
      </c>
      <c r="M46" s="7">
        <v>519383.03125</v>
      </c>
      <c r="N46" s="1">
        <v>30</v>
      </c>
      <c r="O46" s="1" t="s">
        <v>318</v>
      </c>
      <c r="P46" s="1" t="s">
        <v>203</v>
      </c>
      <c r="Q46" s="1" t="s">
        <v>261</v>
      </c>
      <c r="R46" s="2">
        <v>622.71</v>
      </c>
      <c r="S46" s="2" t="s">
        <v>273</v>
      </c>
      <c r="T46" s="2">
        <v>1368.25</v>
      </c>
      <c r="U46" s="1" t="s">
        <v>296</v>
      </c>
      <c r="V46" s="1" t="s">
        <v>296</v>
      </c>
      <c r="W46" s="2" t="s">
        <v>296</v>
      </c>
      <c r="X46" s="2" t="s">
        <v>296</v>
      </c>
    </row>
    <row r="47" spans="1:24" ht="12.75">
      <c r="A47" s="81" t="s">
        <v>108</v>
      </c>
      <c r="B47" t="s">
        <v>274</v>
      </c>
      <c r="C47" s="1" t="s">
        <v>81</v>
      </c>
      <c r="D47" s="25" t="s">
        <v>275</v>
      </c>
      <c r="E47" s="1">
        <v>40</v>
      </c>
      <c r="F47" s="1" t="s">
        <v>111</v>
      </c>
      <c r="G47" s="1">
        <v>1979</v>
      </c>
      <c r="H47" s="1" t="s">
        <v>174</v>
      </c>
      <c r="I47" s="1" t="s">
        <v>33</v>
      </c>
      <c r="J47" s="26">
        <v>38.800388</v>
      </c>
      <c r="K47" s="26">
        <v>-122.768867</v>
      </c>
      <c r="L47" s="7">
        <v>4294443.5</v>
      </c>
      <c r="M47" s="7">
        <v>520070.8125</v>
      </c>
      <c r="N47" s="1">
        <v>17</v>
      </c>
      <c r="O47" s="1" t="s">
        <v>318</v>
      </c>
      <c r="P47" s="1" t="s">
        <v>203</v>
      </c>
      <c r="Q47" s="1" t="s">
        <v>261</v>
      </c>
      <c r="R47" s="2">
        <v>827.7</v>
      </c>
      <c r="S47" s="2">
        <v>3012.5</v>
      </c>
      <c r="T47" s="2">
        <v>2070.2</v>
      </c>
      <c r="U47" s="1" t="s">
        <v>296</v>
      </c>
      <c r="V47" s="1" t="s">
        <v>296</v>
      </c>
      <c r="W47" s="2" t="s">
        <v>296</v>
      </c>
      <c r="X47" s="2" t="s">
        <v>296</v>
      </c>
    </row>
    <row r="48" spans="1:24" ht="12.75">
      <c r="A48" s="81" t="s">
        <v>108</v>
      </c>
      <c r="B48" t="s">
        <v>276</v>
      </c>
      <c r="C48" s="1" t="s">
        <v>81</v>
      </c>
      <c r="D48" s="25" t="s">
        <v>114</v>
      </c>
      <c r="E48" s="1">
        <v>41</v>
      </c>
      <c r="F48" s="1" t="s">
        <v>111</v>
      </c>
      <c r="G48" s="1">
        <v>1978</v>
      </c>
      <c r="H48" s="1" t="s">
        <v>174</v>
      </c>
      <c r="I48" s="1" t="s">
        <v>33</v>
      </c>
      <c r="J48" s="26">
        <v>38.8036</v>
      </c>
      <c r="K48" s="26">
        <v>-122.782341</v>
      </c>
      <c r="L48" s="7">
        <v>4294797</v>
      </c>
      <c r="M48" s="7">
        <v>518899.9375</v>
      </c>
      <c r="N48" s="1">
        <v>18</v>
      </c>
      <c r="O48" s="1" t="s">
        <v>318</v>
      </c>
      <c r="P48" s="1" t="s">
        <v>203</v>
      </c>
      <c r="Q48" s="1" t="s">
        <v>261</v>
      </c>
      <c r="R48" s="2">
        <v>838.29</v>
      </c>
      <c r="S48" s="2">
        <v>2453.34</v>
      </c>
      <c r="T48" s="2">
        <v>2008.64</v>
      </c>
      <c r="U48" s="1" t="s">
        <v>296</v>
      </c>
      <c r="V48" s="1" t="s">
        <v>296</v>
      </c>
      <c r="W48" s="2" t="s">
        <v>296</v>
      </c>
      <c r="X48" s="2" t="s">
        <v>296</v>
      </c>
    </row>
    <row r="49" spans="1:24" ht="12.75">
      <c r="A49" s="84" t="s">
        <v>108</v>
      </c>
      <c r="B49" s="15" t="s">
        <v>115</v>
      </c>
      <c r="C49" s="1" t="s">
        <v>81</v>
      </c>
      <c r="D49" s="24" t="s">
        <v>116</v>
      </c>
      <c r="E49" s="1">
        <v>42</v>
      </c>
      <c r="F49" s="10" t="s">
        <v>111</v>
      </c>
      <c r="G49" s="10">
        <v>1982</v>
      </c>
      <c r="H49" s="10" t="s">
        <v>174</v>
      </c>
      <c r="I49" s="1" t="s">
        <v>33</v>
      </c>
      <c r="J49" s="26">
        <v>38.819073</v>
      </c>
      <c r="K49" s="26">
        <v>-122.776184</v>
      </c>
      <c r="L49" s="7">
        <v>4296515.5</v>
      </c>
      <c r="M49" s="7">
        <v>519430.40625</v>
      </c>
      <c r="N49" s="10">
        <v>7</v>
      </c>
      <c r="O49" s="10" t="s">
        <v>318</v>
      </c>
      <c r="P49" s="10" t="s">
        <v>203</v>
      </c>
      <c r="Q49" s="10" t="s">
        <v>261</v>
      </c>
      <c r="R49" s="11">
        <v>954.6336</v>
      </c>
      <c r="S49" s="11">
        <v>2659.6848</v>
      </c>
      <c r="T49" s="11">
        <v>2442.6672000000003</v>
      </c>
      <c r="U49" s="1" t="s">
        <v>296</v>
      </c>
      <c r="V49" s="1" t="s">
        <v>296</v>
      </c>
      <c r="W49" s="2" t="s">
        <v>296</v>
      </c>
      <c r="X49" s="2" t="s">
        <v>296</v>
      </c>
    </row>
    <row r="50" spans="1:24" ht="15">
      <c r="A50" s="81" t="s">
        <v>108</v>
      </c>
      <c r="B50" t="s">
        <v>435</v>
      </c>
      <c r="C50" s="1" t="s">
        <v>84</v>
      </c>
      <c r="D50" s="25" t="s">
        <v>436</v>
      </c>
      <c r="E50" s="1">
        <v>43</v>
      </c>
      <c r="F50" s="1" t="s">
        <v>111</v>
      </c>
      <c r="G50" s="1">
        <v>1983</v>
      </c>
      <c r="H50" s="1" t="s">
        <v>174</v>
      </c>
      <c r="I50" s="1" t="s">
        <v>33</v>
      </c>
      <c r="J50" s="26">
        <v>38.822285</v>
      </c>
      <c r="K50" s="26">
        <v>-122.791389</v>
      </c>
      <c r="L50" s="7">
        <v>4296868.5</v>
      </c>
      <c r="M50" s="7">
        <v>518109.5</v>
      </c>
      <c r="N50" s="1">
        <v>7</v>
      </c>
      <c r="O50" s="1" t="s">
        <v>318</v>
      </c>
      <c r="P50" s="1" t="s">
        <v>203</v>
      </c>
      <c r="Q50" s="1" t="s">
        <v>261</v>
      </c>
      <c r="R50" s="2">
        <v>851.61</v>
      </c>
      <c r="S50" s="2" t="s">
        <v>437</v>
      </c>
      <c r="T50" s="2">
        <v>2193.65</v>
      </c>
      <c r="U50" s="1" t="s">
        <v>296</v>
      </c>
      <c r="V50" s="1" t="s">
        <v>296</v>
      </c>
      <c r="W50" s="2" t="s">
        <v>296</v>
      </c>
      <c r="X50" s="2" t="s">
        <v>296</v>
      </c>
    </row>
    <row r="51" spans="1:24" ht="12.75">
      <c r="A51" s="81" t="s">
        <v>108</v>
      </c>
      <c r="B51" t="s">
        <v>438</v>
      </c>
      <c r="C51" s="1" t="s">
        <v>81</v>
      </c>
      <c r="D51" s="25" t="s">
        <v>439</v>
      </c>
      <c r="E51" s="1">
        <v>44</v>
      </c>
      <c r="F51" s="1" t="s">
        <v>111</v>
      </c>
      <c r="G51" s="1">
        <v>1984</v>
      </c>
      <c r="H51" s="1" t="s">
        <v>174</v>
      </c>
      <c r="I51" s="1" t="s">
        <v>33</v>
      </c>
      <c r="J51" s="26">
        <v>38.801476</v>
      </c>
      <c r="K51" s="26">
        <v>-122.803307</v>
      </c>
      <c r="L51" s="7">
        <v>4294557.5</v>
      </c>
      <c r="M51" s="7">
        <v>517079.96875</v>
      </c>
      <c r="N51" s="1">
        <v>13</v>
      </c>
      <c r="O51" s="1" t="s">
        <v>318</v>
      </c>
      <c r="P51" s="1" t="s">
        <v>243</v>
      </c>
      <c r="Q51" s="1" t="s">
        <v>261</v>
      </c>
      <c r="R51" s="2">
        <v>506.3</v>
      </c>
      <c r="S51" s="2">
        <v>1927.05</v>
      </c>
      <c r="T51" s="2">
        <v>1147.4</v>
      </c>
      <c r="U51" s="1" t="s">
        <v>296</v>
      </c>
      <c r="V51" s="1" t="s">
        <v>296</v>
      </c>
      <c r="W51" s="2" t="s">
        <v>296</v>
      </c>
      <c r="X51" s="2" t="s">
        <v>296</v>
      </c>
    </row>
    <row r="52" spans="1:24" ht="12.75">
      <c r="A52" s="81" t="s">
        <v>108</v>
      </c>
      <c r="B52" t="s">
        <v>440</v>
      </c>
      <c r="C52" s="1" t="s">
        <v>82</v>
      </c>
      <c r="D52" s="25" t="s">
        <v>441</v>
      </c>
      <c r="E52" s="1" t="s">
        <v>296</v>
      </c>
      <c r="F52" s="1" t="s">
        <v>111</v>
      </c>
      <c r="G52" s="1">
        <v>1984</v>
      </c>
      <c r="H52" s="1" t="s">
        <v>174</v>
      </c>
      <c r="I52" s="1" t="s">
        <v>33</v>
      </c>
      <c r="J52" s="26" t="s">
        <v>441</v>
      </c>
      <c r="K52" s="26" t="s">
        <v>441</v>
      </c>
      <c r="L52" s="26" t="s">
        <v>441</v>
      </c>
      <c r="M52" s="26" t="s">
        <v>441</v>
      </c>
      <c r="N52" s="1">
        <v>33</v>
      </c>
      <c r="O52" s="1" t="s">
        <v>318</v>
      </c>
      <c r="P52" s="1" t="s">
        <v>203</v>
      </c>
      <c r="Q52" s="1" t="s">
        <v>261</v>
      </c>
      <c r="S52" s="2" t="s">
        <v>441</v>
      </c>
      <c r="T52" s="2" t="s">
        <v>441</v>
      </c>
      <c r="U52" s="1"/>
      <c r="V52" s="1"/>
      <c r="W52" s="2" t="s">
        <v>441</v>
      </c>
      <c r="X52" s="2" t="s">
        <v>441</v>
      </c>
    </row>
    <row r="53" spans="1:24" ht="12.75">
      <c r="A53" s="81" t="s">
        <v>448</v>
      </c>
      <c r="B53" t="s">
        <v>449</v>
      </c>
      <c r="C53" s="1" t="s">
        <v>84</v>
      </c>
      <c r="D53" s="25" t="s">
        <v>441</v>
      </c>
      <c r="E53" s="1" t="s">
        <v>296</v>
      </c>
      <c r="F53" s="1" t="s">
        <v>26</v>
      </c>
      <c r="G53" s="1">
        <v>1983</v>
      </c>
      <c r="H53" s="1" t="s">
        <v>174</v>
      </c>
      <c r="I53" s="1" t="s">
        <v>33</v>
      </c>
      <c r="J53" s="26" t="s">
        <v>441</v>
      </c>
      <c r="K53" s="26" t="s">
        <v>441</v>
      </c>
      <c r="L53" s="26" t="s">
        <v>441</v>
      </c>
      <c r="M53" s="26" t="s">
        <v>441</v>
      </c>
      <c r="N53" s="1">
        <v>12</v>
      </c>
      <c r="O53" s="1" t="s">
        <v>318</v>
      </c>
      <c r="P53" s="1" t="s">
        <v>243</v>
      </c>
      <c r="Q53" s="1" t="s">
        <v>450</v>
      </c>
      <c r="S53" s="2" t="s">
        <v>441</v>
      </c>
      <c r="T53" s="2" t="s">
        <v>441</v>
      </c>
      <c r="U53" s="1"/>
      <c r="V53" s="2"/>
      <c r="W53" s="11" t="s">
        <v>441</v>
      </c>
      <c r="X53" s="11" t="s">
        <v>441</v>
      </c>
    </row>
    <row r="54" spans="1:24" ht="12.75">
      <c r="A54" s="81" t="s">
        <v>451</v>
      </c>
      <c r="B54" t="s">
        <v>452</v>
      </c>
      <c r="C54" s="1" t="s">
        <v>84</v>
      </c>
      <c r="D54" s="25" t="s">
        <v>1</v>
      </c>
      <c r="E54" s="1">
        <v>47</v>
      </c>
      <c r="F54" s="1" t="s">
        <v>26</v>
      </c>
      <c r="G54" s="1">
        <v>1974</v>
      </c>
      <c r="H54" s="1" t="s">
        <v>174</v>
      </c>
      <c r="I54" s="1" t="s">
        <v>33</v>
      </c>
      <c r="J54" s="26">
        <v>38.827496</v>
      </c>
      <c r="K54" s="26">
        <v>-122.807587</v>
      </c>
      <c r="L54" s="7">
        <v>4297444</v>
      </c>
      <c r="M54" s="7">
        <v>516702.21875</v>
      </c>
      <c r="N54" s="1">
        <v>1</v>
      </c>
      <c r="O54" s="1" t="s">
        <v>318</v>
      </c>
      <c r="P54" s="1" t="s">
        <v>243</v>
      </c>
      <c r="Q54" s="1" t="s">
        <v>450</v>
      </c>
      <c r="R54" s="2">
        <v>680.7708</v>
      </c>
      <c r="S54" s="2">
        <v>2852.5012800000004</v>
      </c>
      <c r="T54" s="2">
        <v>1149.58368</v>
      </c>
      <c r="U54" s="1"/>
      <c r="V54" s="2"/>
      <c r="W54" s="2">
        <v>172.2</v>
      </c>
      <c r="X54" s="2" t="s">
        <v>429</v>
      </c>
    </row>
    <row r="55" spans="1:24" ht="12.75">
      <c r="A55" s="81" t="s">
        <v>77</v>
      </c>
      <c r="B55" t="s">
        <v>78</v>
      </c>
      <c r="C55" s="1" t="s">
        <v>84</v>
      </c>
      <c r="D55" s="25" t="s">
        <v>2</v>
      </c>
      <c r="E55" s="1">
        <v>48</v>
      </c>
      <c r="F55" s="1" t="s">
        <v>26</v>
      </c>
      <c r="G55" s="1">
        <v>1974</v>
      </c>
      <c r="H55" s="1" t="s">
        <v>174</v>
      </c>
      <c r="I55" s="1" t="s">
        <v>33</v>
      </c>
      <c r="J55" s="26">
        <v>38.824593</v>
      </c>
      <c r="K55" s="26">
        <v>-122.800804</v>
      </c>
      <c r="L55" s="7">
        <v>4297123</v>
      </c>
      <c r="M55" s="7">
        <v>517291.65625</v>
      </c>
      <c r="N55" s="1">
        <v>7</v>
      </c>
      <c r="O55" s="1" t="s">
        <v>318</v>
      </c>
      <c r="P55" s="1" t="s">
        <v>203</v>
      </c>
      <c r="Q55" s="1" t="s">
        <v>450</v>
      </c>
      <c r="R55" s="2">
        <v>697.0776000000001</v>
      </c>
      <c r="S55" s="2">
        <v>1253.3376</v>
      </c>
      <c r="T55" s="2">
        <v>958.9008</v>
      </c>
      <c r="U55" s="1"/>
      <c r="V55" s="2"/>
      <c r="W55" s="2">
        <v>173.3</v>
      </c>
      <c r="X55" s="2" t="s">
        <v>430</v>
      </c>
    </row>
    <row r="56" spans="1:24" ht="12.75">
      <c r="A56" s="81" t="s">
        <v>79</v>
      </c>
      <c r="B56" s="27" t="s">
        <v>4</v>
      </c>
      <c r="C56" s="56" t="s">
        <v>84</v>
      </c>
      <c r="D56" s="25" t="s">
        <v>5</v>
      </c>
      <c r="E56" s="1">
        <v>49</v>
      </c>
      <c r="F56" s="1" t="s">
        <v>26</v>
      </c>
      <c r="G56" s="1">
        <v>1981</v>
      </c>
      <c r="H56" s="1" t="s">
        <v>174</v>
      </c>
      <c r="I56" s="1" t="s">
        <v>33</v>
      </c>
      <c r="J56" s="26">
        <v>38.827538</v>
      </c>
      <c r="K56" s="26">
        <v>-122.78347</v>
      </c>
      <c r="L56" s="7">
        <v>4297453</v>
      </c>
      <c r="M56" s="7">
        <v>518795.59375</v>
      </c>
      <c r="N56" s="1">
        <v>7</v>
      </c>
      <c r="O56" s="1" t="s">
        <v>318</v>
      </c>
      <c r="P56" s="1" t="s">
        <v>203</v>
      </c>
      <c r="Q56" s="1" t="s">
        <v>450</v>
      </c>
      <c r="R56" s="2">
        <v>1007.05</v>
      </c>
      <c r="S56" s="2">
        <v>2530.76</v>
      </c>
      <c r="T56" s="2">
        <v>1089.05</v>
      </c>
      <c r="U56" s="1"/>
      <c r="V56" s="2"/>
      <c r="W56" s="2">
        <v>173.9</v>
      </c>
      <c r="X56" s="2" t="s">
        <v>245</v>
      </c>
    </row>
    <row r="57" spans="1:24" ht="12.75">
      <c r="A57" s="81" t="s">
        <v>80</v>
      </c>
      <c r="B57" t="s">
        <v>260</v>
      </c>
      <c r="C57" s="1" t="s">
        <v>84</v>
      </c>
      <c r="D57" s="25" t="s">
        <v>453</v>
      </c>
      <c r="E57" s="1">
        <v>50</v>
      </c>
      <c r="F57" s="1" t="s">
        <v>26</v>
      </c>
      <c r="G57" s="1">
        <v>1985</v>
      </c>
      <c r="H57" s="1" t="s">
        <v>174</v>
      </c>
      <c r="I57" s="30" t="s">
        <v>242</v>
      </c>
      <c r="J57" s="26">
        <v>38.84235</v>
      </c>
      <c r="K57" s="26">
        <v>-122.782753</v>
      </c>
      <c r="L57" s="7">
        <v>4299097</v>
      </c>
      <c r="M57" s="7">
        <v>518853.96875</v>
      </c>
      <c r="N57" s="1">
        <v>6</v>
      </c>
      <c r="O57" s="1" t="s">
        <v>318</v>
      </c>
      <c r="P57" s="1" t="s">
        <v>203</v>
      </c>
      <c r="Q57" s="1" t="s">
        <v>261</v>
      </c>
      <c r="R57" s="2">
        <v>861.6696000000001</v>
      </c>
      <c r="S57" s="2">
        <v>3346.3992000000003</v>
      </c>
      <c r="T57" s="2">
        <v>2500.5792</v>
      </c>
      <c r="U57" s="1"/>
      <c r="V57" s="2"/>
      <c r="W57" s="2">
        <v>178.3</v>
      </c>
      <c r="X57" s="2" t="s">
        <v>409</v>
      </c>
    </row>
    <row r="58" spans="1:24" ht="12.75">
      <c r="A58" s="84" t="s">
        <v>262</v>
      </c>
      <c r="B58" s="15" t="s">
        <v>263</v>
      </c>
      <c r="C58" s="10" t="s">
        <v>81</v>
      </c>
      <c r="D58" s="24" t="s">
        <v>454</v>
      </c>
      <c r="E58" s="1">
        <v>51</v>
      </c>
      <c r="F58" s="10" t="s">
        <v>26</v>
      </c>
      <c r="G58" s="10">
        <v>1986</v>
      </c>
      <c r="H58" s="10" t="s">
        <v>174</v>
      </c>
      <c r="I58" s="1" t="s">
        <v>33</v>
      </c>
      <c r="J58" s="26">
        <v>38.831799</v>
      </c>
      <c r="K58" s="26">
        <v>-122.763847</v>
      </c>
      <c r="L58" s="7">
        <v>4297930</v>
      </c>
      <c r="M58" s="7">
        <v>520497.4375</v>
      </c>
      <c r="N58" s="10">
        <v>5</v>
      </c>
      <c r="O58" s="10" t="s">
        <v>318</v>
      </c>
      <c r="P58" s="10" t="s">
        <v>203</v>
      </c>
      <c r="Q58" s="10" t="s">
        <v>261</v>
      </c>
      <c r="R58" s="11">
        <v>883.3104000000001</v>
      </c>
      <c r="S58" s="11">
        <v>3257.0928000000004</v>
      </c>
      <c r="T58" s="11">
        <v>2842.8696</v>
      </c>
      <c r="U58" s="10">
        <v>180</v>
      </c>
      <c r="V58" s="2" t="s">
        <v>210</v>
      </c>
      <c r="W58" s="2">
        <v>176.7</v>
      </c>
      <c r="X58" s="2" t="s">
        <v>329</v>
      </c>
    </row>
    <row r="59" spans="1:24" ht="12.75">
      <c r="A59" s="84" t="s">
        <v>264</v>
      </c>
      <c r="B59" s="15" t="s">
        <v>265</v>
      </c>
      <c r="C59" s="10" t="s">
        <v>81</v>
      </c>
      <c r="D59" s="24" t="s">
        <v>455</v>
      </c>
      <c r="E59" s="1">
        <v>52</v>
      </c>
      <c r="F59" s="10" t="s">
        <v>26</v>
      </c>
      <c r="G59" s="10">
        <v>1986</v>
      </c>
      <c r="H59" s="10" t="s">
        <v>174</v>
      </c>
      <c r="I59" s="1" t="s">
        <v>33</v>
      </c>
      <c r="J59" s="26">
        <v>38.831833</v>
      </c>
      <c r="K59" s="26">
        <v>-122.763573</v>
      </c>
      <c r="L59" s="7">
        <v>4297934</v>
      </c>
      <c r="M59" s="7">
        <v>520521.5625</v>
      </c>
      <c r="N59" s="10">
        <v>5</v>
      </c>
      <c r="O59" s="10" t="s">
        <v>318</v>
      </c>
      <c r="P59" s="10" t="s">
        <v>203</v>
      </c>
      <c r="Q59" s="10" t="s">
        <v>261</v>
      </c>
      <c r="R59" s="11">
        <v>882.3960000000001</v>
      </c>
      <c r="S59" s="11">
        <v>3537.5088</v>
      </c>
      <c r="T59" s="11">
        <v>2143.6584000000003</v>
      </c>
      <c r="U59" s="10">
        <v>191</v>
      </c>
      <c r="V59" s="2" t="s">
        <v>208</v>
      </c>
      <c r="W59" s="2">
        <v>181.1</v>
      </c>
      <c r="X59" s="2" t="s">
        <v>210</v>
      </c>
    </row>
    <row r="60" spans="1:24" ht="12.75">
      <c r="A60" s="81" t="s">
        <v>266</v>
      </c>
      <c r="B60" t="s">
        <v>267</v>
      </c>
      <c r="C60" s="1" t="s">
        <v>84</v>
      </c>
      <c r="D60" s="25" t="s">
        <v>441</v>
      </c>
      <c r="E60" s="1" t="s">
        <v>296</v>
      </c>
      <c r="F60" s="1" t="s">
        <v>26</v>
      </c>
      <c r="G60" s="1">
        <v>1989</v>
      </c>
      <c r="H60" s="1" t="s">
        <v>174</v>
      </c>
      <c r="I60" s="1" t="s">
        <v>33</v>
      </c>
      <c r="J60" s="26" t="s">
        <v>441</v>
      </c>
      <c r="K60" s="26" t="s">
        <v>441</v>
      </c>
      <c r="L60" s="26" t="s">
        <v>441</v>
      </c>
      <c r="M60" s="26" t="s">
        <v>441</v>
      </c>
      <c r="N60" s="1">
        <v>2</v>
      </c>
      <c r="O60" s="1" t="s">
        <v>318</v>
      </c>
      <c r="P60" s="1" t="s">
        <v>243</v>
      </c>
      <c r="Q60" s="1" t="s">
        <v>261</v>
      </c>
      <c r="S60" s="2" t="s">
        <v>441</v>
      </c>
      <c r="T60" s="2" t="s">
        <v>441</v>
      </c>
      <c r="U60" s="2" t="s">
        <v>441</v>
      </c>
      <c r="V60" s="2" t="s">
        <v>441</v>
      </c>
      <c r="W60" s="2" t="s">
        <v>441</v>
      </c>
      <c r="X60" s="2" t="s">
        <v>441</v>
      </c>
    </row>
    <row r="61" spans="1:24" ht="12.75">
      <c r="A61" s="81" t="s">
        <v>268</v>
      </c>
      <c r="B61" t="s">
        <v>144</v>
      </c>
      <c r="C61" s="1" t="s">
        <v>84</v>
      </c>
      <c r="D61" s="25" t="s">
        <v>441</v>
      </c>
      <c r="E61" s="1" t="s">
        <v>296</v>
      </c>
      <c r="F61" s="1" t="s">
        <v>26</v>
      </c>
      <c r="G61" s="1">
        <v>1989</v>
      </c>
      <c r="H61" s="1" t="s">
        <v>174</v>
      </c>
      <c r="I61" s="1" t="s">
        <v>33</v>
      </c>
      <c r="J61" s="26" t="s">
        <v>441</v>
      </c>
      <c r="K61" s="26" t="s">
        <v>441</v>
      </c>
      <c r="L61" s="26" t="s">
        <v>441</v>
      </c>
      <c r="M61" s="26" t="s">
        <v>441</v>
      </c>
      <c r="N61" s="1">
        <v>2</v>
      </c>
      <c r="O61" s="1" t="s">
        <v>318</v>
      </c>
      <c r="P61" s="1" t="s">
        <v>243</v>
      </c>
      <c r="Q61" s="1" t="s">
        <v>261</v>
      </c>
      <c r="S61" s="2" t="s">
        <v>441</v>
      </c>
      <c r="T61" s="2" t="s">
        <v>441</v>
      </c>
      <c r="U61" s="2" t="s">
        <v>441</v>
      </c>
      <c r="V61" s="2" t="s">
        <v>441</v>
      </c>
      <c r="W61" s="2" t="s">
        <v>441</v>
      </c>
      <c r="X61" s="2" t="s">
        <v>441</v>
      </c>
    </row>
    <row r="62" spans="1:24" ht="12.75">
      <c r="A62" s="27" t="s">
        <v>145</v>
      </c>
      <c r="B62" t="s">
        <v>298</v>
      </c>
      <c r="C62" s="1" t="s">
        <v>81</v>
      </c>
      <c r="D62" s="25" t="s">
        <v>456</v>
      </c>
      <c r="E62" s="1">
        <v>55</v>
      </c>
      <c r="F62" s="1" t="s">
        <v>26</v>
      </c>
      <c r="G62" s="1">
        <v>1964</v>
      </c>
      <c r="H62" s="1" t="s">
        <v>174</v>
      </c>
      <c r="I62" s="1" t="s">
        <v>33</v>
      </c>
      <c r="J62" s="26">
        <v>38.808216</v>
      </c>
      <c r="K62" s="26">
        <v>-122.817757</v>
      </c>
      <c r="L62" s="7">
        <v>4295302.5</v>
      </c>
      <c r="M62" s="7">
        <v>515823.6875</v>
      </c>
      <c r="N62" s="1">
        <v>12</v>
      </c>
      <c r="O62" s="1" t="s">
        <v>318</v>
      </c>
      <c r="P62" s="1" t="s">
        <v>243</v>
      </c>
      <c r="Q62" s="1" t="s">
        <v>299</v>
      </c>
      <c r="R62" s="2">
        <v>563.85</v>
      </c>
      <c r="S62" s="2">
        <v>540.55</v>
      </c>
      <c r="T62" s="2">
        <v>146.92</v>
      </c>
      <c r="U62" s="1"/>
      <c r="V62" s="2"/>
      <c r="W62" s="2">
        <v>173.3</v>
      </c>
      <c r="X62" s="2" t="s">
        <v>431</v>
      </c>
    </row>
    <row r="63" spans="1:24" ht="12.75">
      <c r="A63" s="83" t="s">
        <v>300</v>
      </c>
      <c r="B63" s="15" t="s">
        <v>342</v>
      </c>
      <c r="C63" s="10" t="s">
        <v>81</v>
      </c>
      <c r="D63" s="24" t="s">
        <v>457</v>
      </c>
      <c r="E63" s="1">
        <v>56</v>
      </c>
      <c r="F63" s="10" t="s">
        <v>26</v>
      </c>
      <c r="G63" s="10">
        <v>1963</v>
      </c>
      <c r="H63" s="10" t="s">
        <v>174</v>
      </c>
      <c r="I63" s="1" t="s">
        <v>33</v>
      </c>
      <c r="J63" s="26">
        <v>38.806561</v>
      </c>
      <c r="K63" s="26">
        <v>-122.817589</v>
      </c>
      <c r="L63" s="7">
        <v>4295119</v>
      </c>
      <c r="M63" s="7">
        <v>515838.65625</v>
      </c>
      <c r="N63" s="10">
        <v>13</v>
      </c>
      <c r="O63" s="10" t="s">
        <v>318</v>
      </c>
      <c r="P63" s="10" t="s">
        <v>243</v>
      </c>
      <c r="Q63" s="10" t="s">
        <v>299</v>
      </c>
      <c r="R63" s="11">
        <v>527.304</v>
      </c>
      <c r="S63" s="11">
        <v>658.0632</v>
      </c>
      <c r="T63" s="11">
        <v>105.156</v>
      </c>
      <c r="U63" s="10"/>
      <c r="V63" s="2"/>
      <c r="W63" s="2">
        <v>182.2</v>
      </c>
      <c r="X63" s="2" t="s">
        <v>432</v>
      </c>
    </row>
    <row r="64" spans="1:24" ht="12.75">
      <c r="A64" s="27" t="s">
        <v>343</v>
      </c>
      <c r="B64" t="s">
        <v>344</v>
      </c>
      <c r="C64" s="1" t="s">
        <v>84</v>
      </c>
      <c r="D64" s="25" t="s">
        <v>458</v>
      </c>
      <c r="E64" s="1">
        <v>57</v>
      </c>
      <c r="F64" s="1" t="s">
        <v>26</v>
      </c>
      <c r="G64" s="1">
        <v>1984</v>
      </c>
      <c r="H64" s="1" t="s">
        <v>174</v>
      </c>
      <c r="I64" s="1" t="s">
        <v>33</v>
      </c>
      <c r="J64" s="26">
        <v>38.842213</v>
      </c>
      <c r="K64" s="26">
        <v>-122.782745</v>
      </c>
      <c r="L64" s="7">
        <v>4299082</v>
      </c>
      <c r="M64" s="7">
        <v>518854.65625</v>
      </c>
      <c r="N64" s="1">
        <v>6</v>
      </c>
      <c r="O64" s="1" t="s">
        <v>318</v>
      </c>
      <c r="P64" s="1" t="s">
        <v>203</v>
      </c>
      <c r="Q64" s="1" t="s">
        <v>299</v>
      </c>
      <c r="R64" s="2">
        <v>861.67</v>
      </c>
      <c r="S64" s="2">
        <v>2711.8</v>
      </c>
      <c r="T64" s="2">
        <v>2200.65</v>
      </c>
      <c r="U64" s="1"/>
      <c r="V64" s="2"/>
      <c r="W64" s="2">
        <v>175.6</v>
      </c>
      <c r="X64" s="2" t="s">
        <v>217</v>
      </c>
    </row>
    <row r="65" spans="1:24" ht="12.75">
      <c r="A65" s="80" t="s">
        <v>345</v>
      </c>
      <c r="B65" t="s">
        <v>152</v>
      </c>
      <c r="C65" s="1" t="s">
        <v>84</v>
      </c>
      <c r="D65" s="25" t="s">
        <v>153</v>
      </c>
      <c r="E65" s="1">
        <v>58</v>
      </c>
      <c r="F65" s="1" t="s">
        <v>26</v>
      </c>
      <c r="G65" s="1">
        <v>1980</v>
      </c>
      <c r="H65" s="1" t="s">
        <v>174</v>
      </c>
      <c r="I65" s="1" t="s">
        <v>33</v>
      </c>
      <c r="J65" s="26">
        <v>38.827568</v>
      </c>
      <c r="K65" s="26">
        <v>-122.78373</v>
      </c>
      <c r="L65" s="7">
        <v>4297456.5</v>
      </c>
      <c r="M65" s="7">
        <v>518773.09375</v>
      </c>
      <c r="N65" s="1">
        <v>7</v>
      </c>
      <c r="O65" s="1" t="s">
        <v>318</v>
      </c>
      <c r="P65" s="1" t="s">
        <v>203</v>
      </c>
      <c r="Q65" s="1" t="s">
        <v>299</v>
      </c>
      <c r="R65" s="2">
        <v>1017.42</v>
      </c>
      <c r="S65" s="2">
        <v>2239.06</v>
      </c>
      <c r="T65" s="2">
        <v>1057.35</v>
      </c>
      <c r="U65" s="1"/>
      <c r="V65" s="2"/>
      <c r="W65" s="2">
        <v>173.9</v>
      </c>
      <c r="X65" s="2" t="s">
        <v>200</v>
      </c>
    </row>
    <row r="66" spans="1:24" ht="12.75">
      <c r="A66" s="27" t="s">
        <v>346</v>
      </c>
      <c r="B66" t="s">
        <v>347</v>
      </c>
      <c r="C66" s="1" t="s">
        <v>81</v>
      </c>
      <c r="D66" s="25" t="s">
        <v>0</v>
      </c>
      <c r="E66" s="1">
        <v>59</v>
      </c>
      <c r="F66" s="1" t="s">
        <v>26</v>
      </c>
      <c r="G66" s="1">
        <v>1990</v>
      </c>
      <c r="H66" s="1" t="s">
        <v>174</v>
      </c>
      <c r="I66" s="1" t="s">
        <v>33</v>
      </c>
      <c r="J66" s="26">
        <v>38.831963</v>
      </c>
      <c r="K66" s="26">
        <v>-122.76338200000001</v>
      </c>
      <c r="L66" s="7">
        <v>4297949</v>
      </c>
      <c r="M66" s="7">
        <v>520538.1875</v>
      </c>
      <c r="N66" s="1">
        <v>5</v>
      </c>
      <c r="O66" s="1" t="s">
        <v>318</v>
      </c>
      <c r="P66" s="1" t="s">
        <v>203</v>
      </c>
      <c r="Q66" s="1" t="s">
        <v>299</v>
      </c>
      <c r="R66" s="2">
        <v>883.0056000000001</v>
      </c>
      <c r="S66" s="2">
        <v>2920.2888000000003</v>
      </c>
      <c r="T66" s="2">
        <v>1915.3632</v>
      </c>
      <c r="U66" s="1"/>
      <c r="V66" s="2"/>
      <c r="W66" s="2">
        <v>176.1</v>
      </c>
      <c r="X66" s="2" t="s">
        <v>205</v>
      </c>
    </row>
    <row r="67" spans="1:24" ht="12.75">
      <c r="A67" s="27" t="s">
        <v>348</v>
      </c>
      <c r="B67" t="s">
        <v>349</v>
      </c>
      <c r="C67" s="1" t="s">
        <v>81</v>
      </c>
      <c r="D67" s="25" t="s">
        <v>339</v>
      </c>
      <c r="E67" s="1">
        <v>60</v>
      </c>
      <c r="F67" s="1" t="s">
        <v>26</v>
      </c>
      <c r="G67" s="1">
        <v>1987</v>
      </c>
      <c r="H67" s="1" t="s">
        <v>174</v>
      </c>
      <c r="I67" s="1" t="s">
        <v>33</v>
      </c>
      <c r="J67" s="26">
        <v>38.828976</v>
      </c>
      <c r="K67" s="26">
        <v>-122.774956</v>
      </c>
      <c r="L67" s="7">
        <v>4297615</v>
      </c>
      <c r="M67" s="7">
        <v>519534.375</v>
      </c>
      <c r="N67" s="1">
        <v>5</v>
      </c>
      <c r="O67" s="1" t="s">
        <v>318</v>
      </c>
      <c r="P67" s="1" t="s">
        <v>203</v>
      </c>
      <c r="Q67" s="1" t="s">
        <v>299</v>
      </c>
      <c r="R67" s="2">
        <v>943.0512</v>
      </c>
      <c r="S67" s="2">
        <v>2887.98</v>
      </c>
      <c r="T67" s="2">
        <v>1909.5720000000001</v>
      </c>
      <c r="U67" s="1"/>
      <c r="V67" s="2"/>
      <c r="W67" s="2">
        <v>175</v>
      </c>
      <c r="X67" s="2" t="s">
        <v>93</v>
      </c>
    </row>
    <row r="68" spans="1:24" ht="12.75">
      <c r="A68" s="83" t="s">
        <v>350</v>
      </c>
      <c r="B68" s="15" t="s">
        <v>340</v>
      </c>
      <c r="C68" s="1" t="s">
        <v>81</v>
      </c>
      <c r="D68" s="24" t="s">
        <v>341</v>
      </c>
      <c r="E68" s="1">
        <v>61</v>
      </c>
      <c r="F68" s="10" t="s">
        <v>26</v>
      </c>
      <c r="G68" s="10">
        <v>1982</v>
      </c>
      <c r="H68" s="10" t="s">
        <v>174</v>
      </c>
      <c r="I68" s="1" t="s">
        <v>33</v>
      </c>
      <c r="J68" s="26">
        <v>38.821358</v>
      </c>
      <c r="K68" s="26">
        <v>-122.771507</v>
      </c>
      <c r="L68" s="7">
        <v>4296770</v>
      </c>
      <c r="M68" s="7">
        <v>519835.78125</v>
      </c>
      <c r="N68" s="10">
        <v>8</v>
      </c>
      <c r="O68" s="10" t="s">
        <v>318</v>
      </c>
      <c r="P68" s="10" t="s">
        <v>203</v>
      </c>
      <c r="Q68" s="10" t="s">
        <v>299</v>
      </c>
      <c r="R68" s="11">
        <v>1030</v>
      </c>
      <c r="S68" s="11">
        <v>2543.27</v>
      </c>
      <c r="T68" s="11">
        <v>1566.37</v>
      </c>
      <c r="U68" s="10"/>
      <c r="V68" s="2"/>
      <c r="W68" s="2">
        <v>173.9</v>
      </c>
      <c r="X68" s="2" t="s">
        <v>200</v>
      </c>
    </row>
    <row r="69" spans="1:24" ht="12.75">
      <c r="A69" s="27" t="s">
        <v>319</v>
      </c>
      <c r="B69" t="s">
        <v>13</v>
      </c>
      <c r="C69" s="1" t="s">
        <v>81</v>
      </c>
      <c r="D69" s="25" t="s">
        <v>14</v>
      </c>
      <c r="E69" s="1">
        <v>62</v>
      </c>
      <c r="F69" s="1" t="s">
        <v>26</v>
      </c>
      <c r="G69" s="1">
        <v>1986</v>
      </c>
      <c r="H69" s="1" t="s">
        <v>174</v>
      </c>
      <c r="I69" s="1" t="s">
        <v>33</v>
      </c>
      <c r="J69" s="26">
        <v>38.82082</v>
      </c>
      <c r="K69" s="26">
        <v>-122.767708</v>
      </c>
      <c r="L69" s="7">
        <v>4296711</v>
      </c>
      <c r="M69" s="7">
        <v>520165.625</v>
      </c>
      <c r="N69" s="1">
        <v>8</v>
      </c>
      <c r="O69" s="1" t="s">
        <v>318</v>
      </c>
      <c r="P69" s="1" t="s">
        <v>203</v>
      </c>
      <c r="Q69" s="1" t="s">
        <v>299</v>
      </c>
      <c r="R69" s="2">
        <v>1019.25</v>
      </c>
      <c r="S69" s="2">
        <v>2905.66</v>
      </c>
      <c r="T69" s="2">
        <v>1839.16</v>
      </c>
      <c r="U69" s="1"/>
      <c r="V69" s="2"/>
      <c r="W69" s="2">
        <v>175.6</v>
      </c>
      <c r="X69" s="2" t="s">
        <v>217</v>
      </c>
    </row>
    <row r="70" spans="1:24" ht="12.75">
      <c r="A70" s="27" t="s">
        <v>320</v>
      </c>
      <c r="B70" t="s">
        <v>321</v>
      </c>
      <c r="C70" s="1" t="s">
        <v>81</v>
      </c>
      <c r="D70" s="25" t="s">
        <v>352</v>
      </c>
      <c r="E70" s="1">
        <v>63</v>
      </c>
      <c r="F70" s="1" t="s">
        <v>26</v>
      </c>
      <c r="G70" s="1">
        <v>1980</v>
      </c>
      <c r="H70" s="1" t="s">
        <v>174</v>
      </c>
      <c r="I70" s="1" t="s">
        <v>33</v>
      </c>
      <c r="J70" s="26">
        <v>38.792465</v>
      </c>
      <c r="K70" s="26">
        <v>-122.757477</v>
      </c>
      <c r="L70" s="7">
        <v>4293567</v>
      </c>
      <c r="M70" s="7">
        <v>521062.28125</v>
      </c>
      <c r="N70" s="1">
        <v>20</v>
      </c>
      <c r="O70" s="1" t="s">
        <v>318</v>
      </c>
      <c r="P70" s="1" t="s">
        <v>203</v>
      </c>
      <c r="Q70" s="1" t="s">
        <v>299</v>
      </c>
      <c r="R70" s="2">
        <v>1036.32</v>
      </c>
      <c r="S70" s="2">
        <v>2309.7744000000002</v>
      </c>
      <c r="T70" s="2">
        <v>1441.3992</v>
      </c>
      <c r="U70" s="1"/>
      <c r="V70" s="2"/>
      <c r="W70" s="2">
        <v>170</v>
      </c>
      <c r="X70" s="2" t="s">
        <v>232</v>
      </c>
    </row>
    <row r="71" spans="1:24" ht="12.75">
      <c r="A71" s="27" t="s">
        <v>322</v>
      </c>
      <c r="B71" t="s">
        <v>323</v>
      </c>
      <c r="C71" s="1" t="s">
        <v>81</v>
      </c>
      <c r="D71" s="25" t="s">
        <v>353</v>
      </c>
      <c r="E71" s="1">
        <v>64</v>
      </c>
      <c r="F71" s="1" t="s">
        <v>26</v>
      </c>
      <c r="G71" s="1">
        <v>1985</v>
      </c>
      <c r="H71" s="1" t="s">
        <v>174</v>
      </c>
      <c r="I71" s="1" t="s">
        <v>33</v>
      </c>
      <c r="J71" s="26">
        <v>38.792496</v>
      </c>
      <c r="K71" s="26">
        <v>-122.757378</v>
      </c>
      <c r="L71" s="7">
        <v>4293570.5</v>
      </c>
      <c r="M71" s="7">
        <v>521070.875</v>
      </c>
      <c r="N71" s="1">
        <v>20</v>
      </c>
      <c r="O71" s="1" t="s">
        <v>318</v>
      </c>
      <c r="P71" s="1" t="s">
        <v>203</v>
      </c>
      <c r="Q71" s="1" t="s">
        <v>299</v>
      </c>
      <c r="R71" s="2">
        <v>1037.5</v>
      </c>
      <c r="S71" s="2">
        <v>2437.18</v>
      </c>
      <c r="T71" s="2">
        <v>1434.06</v>
      </c>
      <c r="U71" s="1"/>
      <c r="V71" s="2"/>
      <c r="W71" s="2">
        <v>170</v>
      </c>
      <c r="X71" s="2" t="s">
        <v>232</v>
      </c>
    </row>
    <row r="72" spans="1:24" ht="12.75">
      <c r="A72" s="27" t="s">
        <v>325</v>
      </c>
      <c r="B72" t="s">
        <v>326</v>
      </c>
      <c r="C72" s="1" t="s">
        <v>81</v>
      </c>
      <c r="D72" s="25" t="s">
        <v>354</v>
      </c>
      <c r="E72" s="1">
        <v>65</v>
      </c>
      <c r="F72" s="1" t="s">
        <v>26</v>
      </c>
      <c r="G72" s="1">
        <v>1986</v>
      </c>
      <c r="H72" s="1" t="s">
        <v>174</v>
      </c>
      <c r="I72" s="1" t="s">
        <v>33</v>
      </c>
      <c r="J72" s="26">
        <v>38.804073</v>
      </c>
      <c r="K72" s="26">
        <v>-122.816292</v>
      </c>
      <c r="L72" s="7">
        <v>4294843.5</v>
      </c>
      <c r="M72" s="7">
        <v>515951.9375</v>
      </c>
      <c r="N72" s="1">
        <v>20</v>
      </c>
      <c r="O72" s="1" t="s">
        <v>318</v>
      </c>
      <c r="P72" s="1" t="s">
        <v>203</v>
      </c>
      <c r="Q72" s="1" t="s">
        <v>327</v>
      </c>
      <c r="R72" s="2">
        <v>610.2</v>
      </c>
      <c r="S72" s="2">
        <v>1694.67</v>
      </c>
      <c r="T72" s="2">
        <v>785.17</v>
      </c>
      <c r="U72" s="1"/>
      <c r="V72" s="2"/>
      <c r="W72" s="2">
        <v>167.8</v>
      </c>
      <c r="X72" s="2" t="s">
        <v>3</v>
      </c>
    </row>
    <row r="73" spans="1:24" ht="12.75">
      <c r="A73" s="27" t="s">
        <v>235</v>
      </c>
      <c r="B73" t="s">
        <v>236</v>
      </c>
      <c r="C73" s="1" t="s">
        <v>81</v>
      </c>
      <c r="D73" s="25" t="s">
        <v>355</v>
      </c>
      <c r="E73" s="1">
        <v>66</v>
      </c>
      <c r="F73" s="1" t="s">
        <v>26</v>
      </c>
      <c r="G73" s="1">
        <v>1984</v>
      </c>
      <c r="H73" s="1" t="s">
        <v>174</v>
      </c>
      <c r="I73" s="1" t="s">
        <v>33</v>
      </c>
      <c r="J73" s="26">
        <v>38.780598</v>
      </c>
      <c r="K73" s="26">
        <v>-122.761055</v>
      </c>
      <c r="L73" s="7">
        <v>4292249.5</v>
      </c>
      <c r="M73" s="7">
        <v>520754.96875</v>
      </c>
      <c r="N73" s="1">
        <v>29</v>
      </c>
      <c r="O73" s="1" t="s">
        <v>318</v>
      </c>
      <c r="P73" s="1" t="s">
        <v>203</v>
      </c>
      <c r="Q73" s="1" t="s">
        <v>327</v>
      </c>
      <c r="R73" s="2">
        <v>809.85</v>
      </c>
      <c r="S73" s="2">
        <v>2499.05</v>
      </c>
      <c r="T73" s="2">
        <v>884.22</v>
      </c>
      <c r="U73" s="1"/>
      <c r="V73" s="2"/>
      <c r="W73" s="2">
        <v>168.3</v>
      </c>
      <c r="X73" s="2" t="s">
        <v>433</v>
      </c>
    </row>
    <row r="74" spans="1:24" ht="12.75">
      <c r="A74" s="27" t="s">
        <v>237</v>
      </c>
      <c r="B74" t="s">
        <v>238</v>
      </c>
      <c r="C74" s="1" t="s">
        <v>81</v>
      </c>
      <c r="D74" s="25" t="s">
        <v>356</v>
      </c>
      <c r="E74" s="1">
        <v>67</v>
      </c>
      <c r="F74" s="1" t="s">
        <v>26</v>
      </c>
      <c r="G74" s="1">
        <v>1984</v>
      </c>
      <c r="H74" s="1" t="s">
        <v>174</v>
      </c>
      <c r="I74" s="1" t="s">
        <v>33</v>
      </c>
      <c r="J74" s="26">
        <v>38.778305</v>
      </c>
      <c r="K74" s="26">
        <v>-122.763084</v>
      </c>
      <c r="L74" s="7">
        <v>4291994.5</v>
      </c>
      <c r="M74" s="7">
        <v>520579.3125</v>
      </c>
      <c r="N74" s="1">
        <v>29</v>
      </c>
      <c r="O74" s="1" t="s">
        <v>318</v>
      </c>
      <c r="P74" s="1" t="s">
        <v>203</v>
      </c>
      <c r="Q74" s="1" t="s">
        <v>327</v>
      </c>
      <c r="R74" s="2">
        <v>717.8</v>
      </c>
      <c r="S74" s="2">
        <v>2485.04</v>
      </c>
      <c r="T74" s="2">
        <v>876.91</v>
      </c>
      <c r="U74" s="1"/>
      <c r="V74" s="2"/>
      <c r="W74" s="2">
        <v>169.4</v>
      </c>
      <c r="X74" s="2" t="s">
        <v>434</v>
      </c>
    </row>
    <row r="75" spans="1:24" ht="12.75">
      <c r="A75" s="27" t="s">
        <v>239</v>
      </c>
      <c r="B75" t="s">
        <v>380</v>
      </c>
      <c r="C75" s="1" t="s">
        <v>82</v>
      </c>
      <c r="D75" s="25" t="s">
        <v>441</v>
      </c>
      <c r="E75" s="1" t="s">
        <v>296</v>
      </c>
      <c r="F75" s="1" t="s">
        <v>26</v>
      </c>
      <c r="G75" s="1">
        <v>1987</v>
      </c>
      <c r="H75" s="1" t="s">
        <v>174</v>
      </c>
      <c r="I75" s="1" t="s">
        <v>33</v>
      </c>
      <c r="J75" s="26" t="s">
        <v>441</v>
      </c>
      <c r="K75" s="26" t="s">
        <v>441</v>
      </c>
      <c r="L75" s="26" t="s">
        <v>441</v>
      </c>
      <c r="M75" s="26" t="s">
        <v>441</v>
      </c>
      <c r="N75" s="1">
        <v>27</v>
      </c>
      <c r="O75" s="1" t="s">
        <v>318</v>
      </c>
      <c r="P75" s="1" t="s">
        <v>203</v>
      </c>
      <c r="Q75" s="1" t="s">
        <v>327</v>
      </c>
      <c r="S75" s="2" t="s">
        <v>441</v>
      </c>
      <c r="T75" s="2" t="s">
        <v>441</v>
      </c>
      <c r="U75" s="2" t="s">
        <v>441</v>
      </c>
      <c r="V75" s="2" t="s">
        <v>441</v>
      </c>
      <c r="W75" s="2" t="s">
        <v>441</v>
      </c>
      <c r="X75" s="2" t="s">
        <v>441</v>
      </c>
    </row>
    <row r="76" spans="1:24" ht="12.75">
      <c r="A76" s="83" t="s">
        <v>381</v>
      </c>
      <c r="B76" s="15" t="s">
        <v>382</v>
      </c>
      <c r="C76" s="1" t="s">
        <v>82</v>
      </c>
      <c r="D76" s="24" t="s">
        <v>441</v>
      </c>
      <c r="E76" s="1" t="s">
        <v>296</v>
      </c>
      <c r="F76" s="10" t="s">
        <v>26</v>
      </c>
      <c r="G76" s="10">
        <v>1985</v>
      </c>
      <c r="H76" s="10" t="s">
        <v>174</v>
      </c>
      <c r="I76" s="1" t="s">
        <v>33</v>
      </c>
      <c r="J76" s="26" t="s">
        <v>441</v>
      </c>
      <c r="K76" s="26" t="s">
        <v>441</v>
      </c>
      <c r="L76" s="26" t="s">
        <v>441</v>
      </c>
      <c r="M76" s="26" t="s">
        <v>441</v>
      </c>
      <c r="N76" s="10">
        <v>28</v>
      </c>
      <c r="O76" s="10" t="s">
        <v>318</v>
      </c>
      <c r="P76" s="10" t="s">
        <v>203</v>
      </c>
      <c r="Q76" s="10" t="s">
        <v>327</v>
      </c>
      <c r="R76" s="11"/>
      <c r="S76" s="11" t="s">
        <v>441</v>
      </c>
      <c r="T76" s="11" t="s">
        <v>441</v>
      </c>
      <c r="U76" s="11" t="s">
        <v>441</v>
      </c>
      <c r="V76" s="11" t="s">
        <v>441</v>
      </c>
      <c r="W76" s="11" t="s">
        <v>441</v>
      </c>
      <c r="X76" s="11" t="s">
        <v>441</v>
      </c>
    </row>
    <row r="77" spans="1:24" ht="12.75">
      <c r="A77" s="27" t="s">
        <v>383</v>
      </c>
      <c r="B77" t="s">
        <v>384</v>
      </c>
      <c r="C77" s="1" t="s">
        <v>82</v>
      </c>
      <c r="D77" s="25" t="s">
        <v>357</v>
      </c>
      <c r="E77" s="1">
        <v>70</v>
      </c>
      <c r="F77" s="1" t="s">
        <v>26</v>
      </c>
      <c r="G77" s="1">
        <v>1988</v>
      </c>
      <c r="H77" s="1" t="s">
        <v>174</v>
      </c>
      <c r="I77" s="1" t="s">
        <v>33</v>
      </c>
      <c r="J77" s="26">
        <v>38.7668</v>
      </c>
      <c r="K77" s="26">
        <v>-122.735321</v>
      </c>
      <c r="L77" s="7">
        <v>4290724.5</v>
      </c>
      <c r="M77" s="7">
        <v>522994.71875</v>
      </c>
      <c r="N77" s="1">
        <v>34</v>
      </c>
      <c r="O77" s="1" t="s">
        <v>318</v>
      </c>
      <c r="P77" s="1" t="s">
        <v>203</v>
      </c>
      <c r="Q77" s="1" t="s">
        <v>327</v>
      </c>
      <c r="R77" s="2">
        <v>925.3</v>
      </c>
      <c r="S77" s="2">
        <v>2078.46</v>
      </c>
      <c r="T77" s="2">
        <v>771.15</v>
      </c>
      <c r="U77" s="1"/>
      <c r="V77" s="2"/>
      <c r="W77" s="2">
        <v>172.2</v>
      </c>
      <c r="X77" s="2" t="s">
        <v>334</v>
      </c>
    </row>
    <row r="78" spans="1:24" ht="12.75">
      <c r="A78" s="27" t="s">
        <v>423</v>
      </c>
      <c r="B78" t="s">
        <v>364</v>
      </c>
      <c r="C78" s="1" t="s">
        <v>82</v>
      </c>
      <c r="D78" s="25" t="s">
        <v>358</v>
      </c>
      <c r="E78" s="1">
        <v>71</v>
      </c>
      <c r="F78" s="1" t="s">
        <v>26</v>
      </c>
      <c r="G78" s="1">
        <v>1980</v>
      </c>
      <c r="H78" s="1" t="s">
        <v>174</v>
      </c>
      <c r="I78" s="1" t="s">
        <v>33</v>
      </c>
      <c r="J78" s="26">
        <v>38.768559</v>
      </c>
      <c r="K78" s="26">
        <v>-122.73777</v>
      </c>
      <c r="L78" s="7">
        <v>4290919</v>
      </c>
      <c r="M78" s="7">
        <v>522781.34375</v>
      </c>
      <c r="N78" s="1">
        <v>34</v>
      </c>
      <c r="O78" s="1" t="s">
        <v>318</v>
      </c>
      <c r="P78" s="1" t="s">
        <v>203</v>
      </c>
      <c r="Q78" s="1" t="s">
        <v>327</v>
      </c>
      <c r="R78" s="11">
        <v>898.8</v>
      </c>
      <c r="S78" s="11">
        <v>2619.6</v>
      </c>
      <c r="T78" s="11">
        <v>1108</v>
      </c>
      <c r="U78" s="1"/>
      <c r="V78" s="2"/>
      <c r="W78" s="2">
        <v>169.4</v>
      </c>
      <c r="X78" s="2" t="s">
        <v>154</v>
      </c>
    </row>
    <row r="79" spans="1:24" ht="12.75">
      <c r="A79" s="27" t="s">
        <v>424</v>
      </c>
      <c r="B79" t="s">
        <v>425</v>
      </c>
      <c r="C79" s="1" t="s">
        <v>81</v>
      </c>
      <c r="D79" s="25" t="s">
        <v>359</v>
      </c>
      <c r="E79" s="1">
        <v>72</v>
      </c>
      <c r="F79" s="1" t="s">
        <v>26</v>
      </c>
      <c r="G79" s="1">
        <v>1976</v>
      </c>
      <c r="H79" s="1" t="s">
        <v>174</v>
      </c>
      <c r="I79" s="1" t="s">
        <v>33</v>
      </c>
      <c r="J79" s="26">
        <v>38.805916</v>
      </c>
      <c r="K79" s="26">
        <v>-122.791283</v>
      </c>
      <c r="L79" s="7">
        <v>4295052.5</v>
      </c>
      <c r="M79" s="7">
        <v>518122.96875</v>
      </c>
      <c r="N79" s="1">
        <v>18</v>
      </c>
      <c r="O79" s="1" t="s">
        <v>318</v>
      </c>
      <c r="P79" s="1" t="s">
        <v>203</v>
      </c>
      <c r="Q79" s="1" t="s">
        <v>426</v>
      </c>
      <c r="R79" s="2">
        <v>943.51</v>
      </c>
      <c r="S79" s="2">
        <v>1495.6</v>
      </c>
      <c r="T79" s="2">
        <v>1088.1</v>
      </c>
      <c r="U79" s="1"/>
      <c r="V79" s="2"/>
      <c r="W79" s="2">
        <v>173.3</v>
      </c>
      <c r="X79" s="2" t="s">
        <v>245</v>
      </c>
    </row>
    <row r="80" spans="1:22" ht="12.75">
      <c r="A80" s="27" t="s">
        <v>427</v>
      </c>
      <c r="B80" s="5" t="s">
        <v>43</v>
      </c>
      <c r="C80" s="1" t="s">
        <v>84</v>
      </c>
      <c r="D80" s="25" t="s">
        <v>351</v>
      </c>
      <c r="E80" s="1">
        <v>73</v>
      </c>
      <c r="F80" s="1" t="s">
        <v>26</v>
      </c>
      <c r="G80" s="1">
        <v>1986</v>
      </c>
      <c r="H80" s="1" t="s">
        <v>35</v>
      </c>
      <c r="I80" s="30" t="s">
        <v>36</v>
      </c>
      <c r="J80" s="26">
        <v>38.83532</v>
      </c>
      <c r="K80" s="26">
        <v>-122.831635</v>
      </c>
      <c r="L80" s="7">
        <v>4298308</v>
      </c>
      <c r="M80" s="7">
        <v>514613.15625</v>
      </c>
      <c r="N80" s="1">
        <v>35</v>
      </c>
      <c r="O80" s="1" t="s">
        <v>38</v>
      </c>
      <c r="P80" s="1" t="s">
        <v>243</v>
      </c>
      <c r="Q80" s="1" t="s">
        <v>159</v>
      </c>
      <c r="R80" s="2">
        <v>579</v>
      </c>
      <c r="S80" s="2">
        <v>2710</v>
      </c>
      <c r="T80" s="2">
        <v>1678</v>
      </c>
      <c r="U80" s="1">
        <v>181</v>
      </c>
      <c r="V80" s="2" t="s">
        <v>220</v>
      </c>
    </row>
    <row r="81" spans="1:24" ht="12.75">
      <c r="A81" s="27" t="s">
        <v>160</v>
      </c>
      <c r="B81" s="5" t="s">
        <v>124</v>
      </c>
      <c r="C81" s="1" t="s">
        <v>84</v>
      </c>
      <c r="D81" s="25" t="s">
        <v>37</v>
      </c>
      <c r="E81" s="1">
        <v>30</v>
      </c>
      <c r="F81" s="1" t="s">
        <v>26</v>
      </c>
      <c r="G81" s="1">
        <v>1986</v>
      </c>
      <c r="H81" s="1" t="s">
        <v>35</v>
      </c>
      <c r="I81" s="30" t="s">
        <v>36</v>
      </c>
      <c r="J81" s="26">
        <v>38.832829</v>
      </c>
      <c r="K81" s="26">
        <v>-122.804855</v>
      </c>
      <c r="L81" s="7">
        <v>4298036</v>
      </c>
      <c r="M81" s="7">
        <v>516938.0625</v>
      </c>
      <c r="N81" s="1">
        <v>35</v>
      </c>
      <c r="O81" s="1" t="s">
        <v>38</v>
      </c>
      <c r="P81" s="1" t="s">
        <v>243</v>
      </c>
      <c r="Q81" s="1" t="s">
        <v>159</v>
      </c>
      <c r="R81" s="2">
        <v>579</v>
      </c>
      <c r="S81" s="2">
        <v>2648</v>
      </c>
      <c r="T81" s="2">
        <v>1677</v>
      </c>
      <c r="U81" s="1">
        <v>185</v>
      </c>
      <c r="V81" s="2" t="s">
        <v>221</v>
      </c>
      <c r="W81" s="2">
        <v>180</v>
      </c>
      <c r="X81" s="2" t="s">
        <v>210</v>
      </c>
    </row>
    <row r="82" spans="1:24" ht="12.75">
      <c r="A82" s="83" t="s">
        <v>410</v>
      </c>
      <c r="B82" s="9" t="s">
        <v>411</v>
      </c>
      <c r="C82" s="1" t="s">
        <v>84</v>
      </c>
      <c r="D82" s="24" t="s">
        <v>412</v>
      </c>
      <c r="E82" s="1">
        <v>74</v>
      </c>
      <c r="F82" s="10" t="s">
        <v>111</v>
      </c>
      <c r="G82" s="10">
        <v>1983</v>
      </c>
      <c r="H82" s="10" t="s">
        <v>35</v>
      </c>
      <c r="I82" s="30" t="s">
        <v>36</v>
      </c>
      <c r="J82" s="26">
        <v>38.835716</v>
      </c>
      <c r="K82" s="26">
        <v>-122.824936</v>
      </c>
      <c r="L82" s="7">
        <v>4298353</v>
      </c>
      <c r="M82" s="7">
        <v>515194.5</v>
      </c>
      <c r="N82" s="10">
        <v>35</v>
      </c>
      <c r="O82" s="10" t="s">
        <v>38</v>
      </c>
      <c r="P82" s="10" t="s">
        <v>243</v>
      </c>
      <c r="Q82" s="10" t="s">
        <v>159</v>
      </c>
      <c r="R82" s="11">
        <v>663</v>
      </c>
      <c r="S82" s="11">
        <v>2847</v>
      </c>
      <c r="T82" s="11">
        <v>2256</v>
      </c>
      <c r="U82" s="10" t="s">
        <v>296</v>
      </c>
      <c r="V82" s="2" t="s">
        <v>296</v>
      </c>
      <c r="W82" s="2">
        <v>27.2</v>
      </c>
      <c r="X82" s="2" t="s">
        <v>296</v>
      </c>
    </row>
    <row r="83" spans="1:24" ht="12.75">
      <c r="A83" s="83" t="s">
        <v>161</v>
      </c>
      <c r="B83" s="9" t="s">
        <v>162</v>
      </c>
      <c r="C83" s="1" t="s">
        <v>84</v>
      </c>
      <c r="D83" s="24" t="s">
        <v>413</v>
      </c>
      <c r="E83" s="1">
        <v>75</v>
      </c>
      <c r="F83" s="10" t="s">
        <v>26</v>
      </c>
      <c r="G83" s="10">
        <v>1983</v>
      </c>
      <c r="H83" s="10" t="s">
        <v>35</v>
      </c>
      <c r="I83" s="30" t="s">
        <v>36</v>
      </c>
      <c r="J83" s="26">
        <v>38.832386</v>
      </c>
      <c r="K83" s="26">
        <v>-122.815239</v>
      </c>
      <c r="L83" s="7">
        <v>4297985</v>
      </c>
      <c r="M83" s="7">
        <v>516036.875</v>
      </c>
      <c r="N83" s="10">
        <v>1</v>
      </c>
      <c r="O83" s="10" t="s">
        <v>318</v>
      </c>
      <c r="P83" s="10" t="s">
        <v>243</v>
      </c>
      <c r="Q83" s="10" t="s">
        <v>159</v>
      </c>
      <c r="R83" s="11">
        <v>742</v>
      </c>
      <c r="S83" s="11">
        <v>2660</v>
      </c>
      <c r="T83" s="11">
        <v>1278</v>
      </c>
      <c r="U83" s="10">
        <v>182</v>
      </c>
      <c r="V83" s="2" t="s">
        <v>409</v>
      </c>
      <c r="W83" s="2">
        <v>176.4</v>
      </c>
      <c r="X83" s="2" t="s">
        <v>205</v>
      </c>
    </row>
    <row r="84" spans="1:24" ht="12.75">
      <c r="A84" s="27" t="s">
        <v>163</v>
      </c>
      <c r="B84" s="5" t="s">
        <v>164</v>
      </c>
      <c r="C84" s="1" t="s">
        <v>84</v>
      </c>
      <c r="D84" s="25" t="s">
        <v>414</v>
      </c>
      <c r="E84" s="1">
        <v>76</v>
      </c>
      <c r="F84" s="1" t="s">
        <v>26</v>
      </c>
      <c r="G84" s="1">
        <v>1987</v>
      </c>
      <c r="H84" s="1" t="s">
        <v>35</v>
      </c>
      <c r="I84" s="30" t="s">
        <v>36</v>
      </c>
      <c r="J84" s="26">
        <v>38.832546</v>
      </c>
      <c r="K84" s="26">
        <v>-122.815231</v>
      </c>
      <c r="L84" s="7">
        <v>4298003</v>
      </c>
      <c r="M84" s="7">
        <v>516037.5</v>
      </c>
      <c r="N84" s="1">
        <v>1</v>
      </c>
      <c r="O84" s="1" t="s">
        <v>318</v>
      </c>
      <c r="P84" s="1" t="s">
        <v>243</v>
      </c>
      <c r="Q84" s="1" t="s">
        <v>159</v>
      </c>
      <c r="R84" s="2">
        <v>742</v>
      </c>
      <c r="S84" s="2">
        <v>2927</v>
      </c>
      <c r="T84" s="2">
        <v>1275</v>
      </c>
      <c r="U84" s="1">
        <v>181</v>
      </c>
      <c r="V84" s="2" t="s">
        <v>89</v>
      </c>
      <c r="W84" s="2">
        <v>176.9</v>
      </c>
      <c r="X84" s="2" t="s">
        <v>205</v>
      </c>
    </row>
    <row r="85" spans="1:24" ht="12.75">
      <c r="A85" s="27" t="s">
        <v>165</v>
      </c>
      <c r="B85" s="5" t="s">
        <v>121</v>
      </c>
      <c r="C85" s="1" t="s">
        <v>84</v>
      </c>
      <c r="D85" s="25" t="s">
        <v>34</v>
      </c>
      <c r="E85" s="1">
        <f>E34</f>
        <v>29</v>
      </c>
      <c r="F85" s="1" t="s">
        <v>26</v>
      </c>
      <c r="G85" s="1">
        <v>1987</v>
      </c>
      <c r="H85" s="1" t="s">
        <v>35</v>
      </c>
      <c r="I85" s="30" t="s">
        <v>36</v>
      </c>
      <c r="J85" s="26">
        <v>38.832829</v>
      </c>
      <c r="K85" s="26">
        <v>-122.804855</v>
      </c>
      <c r="L85" s="7">
        <v>4298036</v>
      </c>
      <c r="M85" s="7">
        <v>516938.0625</v>
      </c>
      <c r="N85" s="1">
        <v>1</v>
      </c>
      <c r="O85" s="1" t="s">
        <v>318</v>
      </c>
      <c r="P85" s="1" t="s">
        <v>243</v>
      </c>
      <c r="Q85" s="1" t="s">
        <v>159</v>
      </c>
      <c r="R85" s="2">
        <v>791</v>
      </c>
      <c r="S85" s="2">
        <v>2553</v>
      </c>
      <c r="T85" s="2">
        <v>1219</v>
      </c>
      <c r="U85" s="1">
        <v>188</v>
      </c>
      <c r="V85" s="2" t="s">
        <v>205</v>
      </c>
      <c r="W85" s="2">
        <v>198.9</v>
      </c>
      <c r="X85" s="2" t="s">
        <v>93</v>
      </c>
    </row>
    <row r="86" spans="1:24" ht="12.75">
      <c r="A86" s="83" t="s">
        <v>166</v>
      </c>
      <c r="B86" s="9" t="s">
        <v>167</v>
      </c>
      <c r="C86" s="1" t="s">
        <v>84</v>
      </c>
      <c r="D86" s="24" t="s">
        <v>415</v>
      </c>
      <c r="E86" s="1">
        <v>77</v>
      </c>
      <c r="F86" s="10" t="s">
        <v>26</v>
      </c>
      <c r="G86" s="10">
        <v>1987</v>
      </c>
      <c r="H86" s="10" t="s">
        <v>35</v>
      </c>
      <c r="I86" s="30" t="s">
        <v>36</v>
      </c>
      <c r="J86" s="26">
        <v>38.832806</v>
      </c>
      <c r="K86" s="26">
        <v>-122.804939</v>
      </c>
      <c r="L86" s="7">
        <v>4298033.5</v>
      </c>
      <c r="M86" s="7">
        <v>516930.78125</v>
      </c>
      <c r="N86" s="10">
        <v>1</v>
      </c>
      <c r="O86" s="10" t="s">
        <v>318</v>
      </c>
      <c r="P86" s="10" t="s">
        <v>243</v>
      </c>
      <c r="Q86" s="10" t="s">
        <v>159</v>
      </c>
      <c r="R86" s="11">
        <v>791</v>
      </c>
      <c r="S86" s="11">
        <v>3256</v>
      </c>
      <c r="T86" s="11">
        <v>1213</v>
      </c>
      <c r="U86" s="10">
        <v>179</v>
      </c>
      <c r="V86" s="2" t="s">
        <v>222</v>
      </c>
      <c r="W86" s="2">
        <v>193.9</v>
      </c>
      <c r="X86" s="2" t="s">
        <v>217</v>
      </c>
    </row>
    <row r="87" spans="1:22" ht="12.75">
      <c r="A87" s="83" t="s">
        <v>168</v>
      </c>
      <c r="B87" s="9" t="s">
        <v>57</v>
      </c>
      <c r="C87" s="1" t="s">
        <v>84</v>
      </c>
      <c r="D87" s="24" t="s">
        <v>229</v>
      </c>
      <c r="E87" s="1">
        <v>78</v>
      </c>
      <c r="F87" s="10" t="s">
        <v>26</v>
      </c>
      <c r="G87" s="10">
        <v>1986</v>
      </c>
      <c r="H87" s="10" t="s">
        <v>35</v>
      </c>
      <c r="I87" s="30" t="s">
        <v>36</v>
      </c>
      <c r="J87" s="26">
        <v>38.849361</v>
      </c>
      <c r="K87" s="26">
        <v>-122.817886</v>
      </c>
      <c r="L87" s="7">
        <v>4299868.5</v>
      </c>
      <c r="M87" s="7">
        <v>515803.3125</v>
      </c>
      <c r="N87" s="10">
        <v>36</v>
      </c>
      <c r="O87" s="10" t="s">
        <v>38</v>
      </c>
      <c r="P87" s="10" t="s">
        <v>243</v>
      </c>
      <c r="Q87" s="10" t="s">
        <v>159</v>
      </c>
      <c r="R87" s="11">
        <v>982</v>
      </c>
      <c r="S87" s="11">
        <v>2640</v>
      </c>
      <c r="T87" s="11">
        <v>1828</v>
      </c>
      <c r="U87" s="10">
        <v>186</v>
      </c>
      <c r="V87" s="2" t="s">
        <v>223</v>
      </c>
    </row>
    <row r="88" spans="1:24" ht="12.75">
      <c r="A88" s="27" t="s">
        <v>58</v>
      </c>
      <c r="B88" s="5" t="s">
        <v>59</v>
      </c>
      <c r="C88" s="1" t="s">
        <v>84</v>
      </c>
      <c r="D88" s="25" t="s">
        <v>230</v>
      </c>
      <c r="E88" s="1">
        <v>79</v>
      </c>
      <c r="F88" s="1" t="s">
        <v>26</v>
      </c>
      <c r="G88" s="1">
        <v>1984</v>
      </c>
      <c r="H88" s="1" t="s">
        <v>35</v>
      </c>
      <c r="I88" s="30" t="s">
        <v>36</v>
      </c>
      <c r="J88" s="26">
        <v>38.844948</v>
      </c>
      <c r="K88" s="26">
        <v>-122.828087</v>
      </c>
      <c r="L88" s="7">
        <v>4299377</v>
      </c>
      <c r="M88" s="7">
        <v>514919.09375</v>
      </c>
      <c r="N88" s="1">
        <v>35</v>
      </c>
      <c r="O88" s="1" t="s">
        <v>38</v>
      </c>
      <c r="P88" s="1" t="s">
        <v>243</v>
      </c>
      <c r="Q88" s="1" t="s">
        <v>159</v>
      </c>
      <c r="R88" s="2">
        <v>781</v>
      </c>
      <c r="S88" s="2">
        <v>2743</v>
      </c>
      <c r="T88" s="2">
        <v>1897</v>
      </c>
      <c r="U88" s="1">
        <v>185</v>
      </c>
      <c r="V88" s="2" t="s">
        <v>208</v>
      </c>
      <c r="W88" s="2">
        <v>176.2</v>
      </c>
      <c r="X88" s="2" t="s">
        <v>91</v>
      </c>
    </row>
    <row r="89" spans="1:24" ht="12.75">
      <c r="A89" s="27" t="s">
        <v>459</v>
      </c>
      <c r="B89" s="5" t="s">
        <v>148</v>
      </c>
      <c r="C89" s="1" t="s">
        <v>84</v>
      </c>
      <c r="D89" s="25" t="s">
        <v>39</v>
      </c>
      <c r="E89" s="1">
        <f>E36</f>
        <v>31</v>
      </c>
      <c r="F89" s="1" t="s">
        <v>26</v>
      </c>
      <c r="G89" s="1">
        <v>1986</v>
      </c>
      <c r="H89" s="1" t="s">
        <v>35</v>
      </c>
      <c r="I89" s="30" t="s">
        <v>36</v>
      </c>
      <c r="J89" s="26">
        <v>38.841019</v>
      </c>
      <c r="K89" s="26">
        <v>-122.83065</v>
      </c>
      <c r="L89" s="7">
        <v>4298940.5</v>
      </c>
      <c r="M89" s="7">
        <v>514697.4375</v>
      </c>
      <c r="N89" s="1">
        <v>35</v>
      </c>
      <c r="O89" s="1" t="s">
        <v>38</v>
      </c>
      <c r="P89" s="1" t="s">
        <v>243</v>
      </c>
      <c r="Q89" s="1" t="s">
        <v>159</v>
      </c>
      <c r="R89" s="2">
        <v>715</v>
      </c>
      <c r="S89" s="2">
        <v>2725</v>
      </c>
      <c r="T89" s="2">
        <v>1745</v>
      </c>
      <c r="U89" s="1">
        <v>197</v>
      </c>
      <c r="V89" s="2" t="s">
        <v>224</v>
      </c>
      <c r="W89" s="2">
        <v>176.7</v>
      </c>
      <c r="X89" s="2" t="s">
        <v>126</v>
      </c>
    </row>
    <row r="90" spans="1:24" ht="12.75">
      <c r="A90" s="27" t="s">
        <v>460</v>
      </c>
      <c r="B90" s="5" t="s">
        <v>66</v>
      </c>
      <c r="C90" s="1" t="s">
        <v>84</v>
      </c>
      <c r="D90" s="25" t="s">
        <v>231</v>
      </c>
      <c r="E90" s="1">
        <v>80</v>
      </c>
      <c r="F90" s="1" t="s">
        <v>26</v>
      </c>
      <c r="G90" s="1">
        <v>1981</v>
      </c>
      <c r="H90" s="1" t="s">
        <v>35</v>
      </c>
      <c r="I90" s="30" t="s">
        <v>36</v>
      </c>
      <c r="J90" s="26">
        <v>38.836906</v>
      </c>
      <c r="K90" s="26">
        <v>-122.805695</v>
      </c>
      <c r="L90" s="7">
        <v>4298488.5</v>
      </c>
      <c r="M90" s="7">
        <v>516864.25</v>
      </c>
      <c r="N90" s="1">
        <v>36</v>
      </c>
      <c r="O90" s="1" t="s">
        <v>38</v>
      </c>
      <c r="P90" s="1" t="s">
        <v>243</v>
      </c>
      <c r="Q90" s="1" t="s">
        <v>159</v>
      </c>
      <c r="R90" s="2">
        <v>931.3</v>
      </c>
      <c r="S90" s="2">
        <v>2490.3</v>
      </c>
      <c r="T90" s="2">
        <v>1690.6</v>
      </c>
      <c r="U90" s="1">
        <v>176</v>
      </c>
      <c r="V90" s="2" t="s">
        <v>329</v>
      </c>
      <c r="W90" s="2">
        <v>174.3</v>
      </c>
      <c r="X90" s="2" t="s">
        <v>246</v>
      </c>
    </row>
    <row r="91" spans="1:24" ht="12.75">
      <c r="A91" s="27" t="s">
        <v>67</v>
      </c>
      <c r="B91" s="5" t="s">
        <v>68</v>
      </c>
      <c r="C91" s="1" t="s">
        <v>84</v>
      </c>
      <c r="D91" s="25" t="s">
        <v>233</v>
      </c>
      <c r="E91" s="1">
        <v>81</v>
      </c>
      <c r="F91" s="1" t="s">
        <v>26</v>
      </c>
      <c r="G91" s="1">
        <v>1981</v>
      </c>
      <c r="H91" s="1" t="s">
        <v>35</v>
      </c>
      <c r="I91" s="30" t="s">
        <v>36</v>
      </c>
      <c r="J91" s="26">
        <v>38.836906</v>
      </c>
      <c r="K91" s="26">
        <v>-122.805779</v>
      </c>
      <c r="L91" s="7">
        <v>4298488.5</v>
      </c>
      <c r="M91" s="7">
        <v>516856.96875</v>
      </c>
      <c r="N91" s="1">
        <v>36</v>
      </c>
      <c r="O91" s="1" t="s">
        <v>38</v>
      </c>
      <c r="P91" s="1" t="s">
        <v>243</v>
      </c>
      <c r="Q91" s="1" t="s">
        <v>159</v>
      </c>
      <c r="R91" s="2">
        <v>931.3</v>
      </c>
      <c r="S91" s="2">
        <v>2782.3</v>
      </c>
      <c r="T91" s="2">
        <v>1633.3</v>
      </c>
      <c r="U91" s="1">
        <v>181</v>
      </c>
      <c r="V91" s="2" t="s">
        <v>32</v>
      </c>
      <c r="W91" s="2">
        <v>179.3</v>
      </c>
      <c r="X91" s="2" t="s">
        <v>32</v>
      </c>
    </row>
    <row r="92" spans="1:24" ht="12.75">
      <c r="A92" s="27" t="s">
        <v>69</v>
      </c>
      <c r="B92" s="5" t="s">
        <v>70</v>
      </c>
      <c r="C92" s="1" t="s">
        <v>84</v>
      </c>
      <c r="D92" s="25" t="s">
        <v>234</v>
      </c>
      <c r="E92" s="1">
        <v>82</v>
      </c>
      <c r="F92" s="1" t="s">
        <v>26</v>
      </c>
      <c r="G92" s="1">
        <v>1987</v>
      </c>
      <c r="H92" s="1" t="s">
        <v>35</v>
      </c>
      <c r="I92" s="30" t="s">
        <v>36</v>
      </c>
      <c r="J92" s="26">
        <v>38.837749</v>
      </c>
      <c r="K92" s="26">
        <v>-122.808281</v>
      </c>
      <c r="L92" s="7">
        <v>4298581.5</v>
      </c>
      <c r="M92" s="7">
        <v>516639.5625</v>
      </c>
      <c r="N92" s="1">
        <v>36</v>
      </c>
      <c r="O92" s="1" t="s">
        <v>38</v>
      </c>
      <c r="P92" s="1" t="s">
        <v>243</v>
      </c>
      <c r="Q92" s="1" t="s">
        <v>159</v>
      </c>
      <c r="R92" s="2">
        <v>927.5</v>
      </c>
      <c r="S92" s="2">
        <v>2859</v>
      </c>
      <c r="T92" s="2">
        <v>1612</v>
      </c>
      <c r="U92" s="1">
        <v>177</v>
      </c>
      <c r="V92" s="2" t="s">
        <v>225</v>
      </c>
      <c r="W92" s="2">
        <v>178.1</v>
      </c>
      <c r="X92" s="2" t="s">
        <v>96</v>
      </c>
    </row>
    <row r="93" spans="1:24" ht="12.75">
      <c r="A93" s="83" t="s">
        <v>71</v>
      </c>
      <c r="B93" s="9" t="s">
        <v>72</v>
      </c>
      <c r="C93" s="1" t="s">
        <v>84</v>
      </c>
      <c r="D93" s="24" t="s">
        <v>134</v>
      </c>
      <c r="E93" s="1">
        <v>83</v>
      </c>
      <c r="F93" s="10" t="s">
        <v>26</v>
      </c>
      <c r="G93" s="10">
        <v>1987</v>
      </c>
      <c r="H93" s="10" t="s">
        <v>35</v>
      </c>
      <c r="I93" s="30" t="s">
        <v>36</v>
      </c>
      <c r="J93" s="26">
        <v>38.840038</v>
      </c>
      <c r="K93" s="26">
        <v>-122.811989</v>
      </c>
      <c r="L93" s="7">
        <v>4298835</v>
      </c>
      <c r="M93" s="7">
        <v>516317.25</v>
      </c>
      <c r="N93" s="10">
        <v>36</v>
      </c>
      <c r="O93" s="10" t="s">
        <v>38</v>
      </c>
      <c r="P93" s="10" t="s">
        <v>243</v>
      </c>
      <c r="Q93" s="10" t="s">
        <v>159</v>
      </c>
      <c r="R93" s="11">
        <v>923</v>
      </c>
      <c r="S93" s="11">
        <v>3185</v>
      </c>
      <c r="T93" s="11">
        <v>3156</v>
      </c>
      <c r="U93" s="10">
        <v>186</v>
      </c>
      <c r="V93" s="2" t="s">
        <v>89</v>
      </c>
      <c r="W93" s="2">
        <v>176.4</v>
      </c>
      <c r="X93" s="2" t="s">
        <v>205</v>
      </c>
    </row>
    <row r="94" spans="1:22" ht="12.75">
      <c r="A94" s="27" t="s">
        <v>73</v>
      </c>
      <c r="B94" t="s">
        <v>135</v>
      </c>
      <c r="F94" s="1" t="s">
        <v>136</v>
      </c>
      <c r="G94" s="1" t="s">
        <v>296</v>
      </c>
      <c r="H94" s="1" t="s">
        <v>174</v>
      </c>
      <c r="I94" s="1" t="s">
        <v>33</v>
      </c>
      <c r="Q94" s="1" t="s">
        <v>76</v>
      </c>
      <c r="U94" s="1" t="s">
        <v>137</v>
      </c>
      <c r="V94" s="1" t="s">
        <v>226</v>
      </c>
    </row>
    <row r="95" spans="1:22" ht="12.75">
      <c r="A95" s="27" t="s">
        <v>466</v>
      </c>
      <c r="B95" t="s">
        <v>138</v>
      </c>
      <c r="F95" s="1" t="s">
        <v>136</v>
      </c>
      <c r="G95" s="1" t="s">
        <v>296</v>
      </c>
      <c r="H95" s="1" t="s">
        <v>174</v>
      </c>
      <c r="I95" s="1" t="s">
        <v>33</v>
      </c>
      <c r="Q95" s="1" t="s">
        <v>76</v>
      </c>
      <c r="U95" s="1" t="s">
        <v>139</v>
      </c>
      <c r="V95" s="1" t="s">
        <v>226</v>
      </c>
    </row>
    <row r="96" spans="1:22" ht="12.75">
      <c r="A96" s="27" t="s">
        <v>467</v>
      </c>
      <c r="B96" t="s">
        <v>140</v>
      </c>
      <c r="F96" s="1" t="s">
        <v>136</v>
      </c>
      <c r="G96" s="1" t="s">
        <v>296</v>
      </c>
      <c r="H96" s="1" t="s">
        <v>174</v>
      </c>
      <c r="I96" s="1" t="s">
        <v>33</v>
      </c>
      <c r="Q96" s="1" t="s">
        <v>76</v>
      </c>
      <c r="U96" s="1" t="s">
        <v>141</v>
      </c>
      <c r="V96" s="1" t="s">
        <v>226</v>
      </c>
    </row>
    <row r="97" spans="1:22" ht="12.75">
      <c r="A97" s="27" t="s">
        <v>469</v>
      </c>
      <c r="B97" t="s">
        <v>142</v>
      </c>
      <c r="F97" s="1" t="s">
        <v>136</v>
      </c>
      <c r="G97" s="1" t="s">
        <v>296</v>
      </c>
      <c r="H97" s="1" t="s">
        <v>174</v>
      </c>
      <c r="I97" s="1" t="s">
        <v>33</v>
      </c>
      <c r="Q97" s="1" t="s">
        <v>471</v>
      </c>
      <c r="U97" s="1" t="s">
        <v>143</v>
      </c>
      <c r="V97" s="1" t="s">
        <v>226</v>
      </c>
    </row>
    <row r="98" spans="1:22" ht="12.75">
      <c r="A98" s="78"/>
      <c r="B98" s="10"/>
      <c r="C98" s="10"/>
      <c r="D98" s="24"/>
      <c r="F98" s="10"/>
      <c r="G98" s="10"/>
      <c r="H98" s="10"/>
      <c r="I98" s="10"/>
      <c r="N98" s="10"/>
      <c r="O98" s="10"/>
      <c r="P98" s="10"/>
      <c r="Q98" s="10"/>
      <c r="R98" s="11"/>
      <c r="S98" s="11"/>
      <c r="T98" s="11"/>
      <c r="U98" s="10"/>
      <c r="V98" s="10"/>
    </row>
    <row r="99" spans="2:22" ht="12.75">
      <c r="B99" s="5"/>
      <c r="N99"/>
      <c r="U99" s="1"/>
      <c r="V99" s="1"/>
    </row>
    <row r="100" spans="2:22" ht="12.75">
      <c r="B100" s="5" t="s">
        <v>477</v>
      </c>
      <c r="H100"/>
      <c r="O100"/>
      <c r="P100"/>
      <c r="Q100" s="53"/>
      <c r="U100" s="2"/>
      <c r="V100" s="2"/>
    </row>
    <row r="101" spans="2:22" ht="12.75">
      <c r="B101" s="5" t="s">
        <v>480</v>
      </c>
      <c r="H101"/>
      <c r="O101"/>
      <c r="P101"/>
      <c r="Q101" s="53"/>
      <c r="U101" s="2"/>
      <c r="V101" s="2"/>
    </row>
    <row r="102" spans="2:22" ht="12.75">
      <c r="B102" t="s">
        <v>61</v>
      </c>
      <c r="H102"/>
      <c r="O102"/>
      <c r="P102"/>
      <c r="Q102" s="53"/>
      <c r="U102" s="2"/>
      <c r="V102" s="2"/>
    </row>
    <row r="103" spans="1:22" ht="12.75">
      <c r="A103" s="81"/>
      <c r="B103" t="s">
        <v>117</v>
      </c>
      <c r="U103" s="1"/>
      <c r="V103" s="1"/>
    </row>
    <row r="104" spans="1:22" ht="12.75">
      <c r="A104" s="81"/>
      <c r="B104" t="s">
        <v>60</v>
      </c>
      <c r="U104" s="1"/>
      <c r="V104" s="1"/>
    </row>
    <row r="105" spans="1:22" ht="15">
      <c r="A105" s="81"/>
      <c r="B105" s="28" t="s">
        <v>197</v>
      </c>
      <c r="C105" s="57"/>
      <c r="U105" s="1"/>
      <c r="V105" s="1"/>
    </row>
    <row r="106" spans="1:22" ht="12.75">
      <c r="A106" s="81"/>
      <c r="U106" s="1"/>
      <c r="V106" s="1"/>
    </row>
    <row r="107" spans="1:22" ht="12.75">
      <c r="A107" s="81"/>
      <c r="U107" s="1"/>
      <c r="V107" s="1"/>
    </row>
    <row r="108" spans="21:22" ht="12.75">
      <c r="U108" s="1"/>
      <c r="V108" s="1"/>
    </row>
    <row r="109" spans="21:22" ht="12.75">
      <c r="U109" s="1"/>
      <c r="V109" s="1"/>
    </row>
    <row r="110" spans="21:22" ht="12.75">
      <c r="U110" s="1"/>
      <c r="V110" s="1"/>
    </row>
    <row r="111" spans="21:22" ht="12.75">
      <c r="U111" s="1"/>
      <c r="V111" s="1"/>
    </row>
    <row r="112" spans="21:22" ht="12.75">
      <c r="U112" s="1"/>
      <c r="V112" s="1"/>
    </row>
  </sheetData>
  <printOptions gridLines="1" horizontalCentered="1" verticalCentered="1"/>
  <pageMargins left="0.75" right="0.75" top="1" bottom="1" header="0.5" footer="0.5"/>
  <pageSetup fitToHeight="1" fitToWidth="1" orientation="landscape" paperSize="9" scale="43"/>
  <headerFooter alignWithMargins="0">
    <oddHeader>&amp;L&amp;"Geneva,Bold"&amp;14U. S. Geological Survey
Open File Report #99-304&amp;C&amp;"Geneva,Bold"&amp;14Geysers Steam Field
Well Attributes&amp;R&amp;"Geneva,Bold"&amp;14 1999
Table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workbookViewId="0" topLeftCell="A1">
      <pane xSplit="2" ySplit="2" topLeftCell="N16" activePane="bottomRight" state="frozen"/>
      <selection pane="topLeft" activeCell="A1" sqref="A1"/>
      <selection pane="topRight" activeCell="T1" sqref="T1:T65536"/>
      <selection pane="bottomLeft" activeCell="A14" sqref="A14"/>
      <selection pane="bottomRight" activeCell="A1" sqref="A1"/>
    </sheetView>
  </sheetViews>
  <sheetFormatPr defaultColWidth="11.00390625" defaultRowHeight="12.75"/>
  <cols>
    <col min="1" max="1" width="11.00390625" style="27" customWidth="1"/>
    <col min="2" max="2" width="26.625" style="0" customWidth="1"/>
    <col min="3" max="3" width="6.875" style="1" customWidth="1"/>
    <col min="4" max="5" width="10.75390625" style="1" customWidth="1"/>
    <col min="6" max="7" width="8.75390625" style="1" customWidth="1"/>
    <col min="8" max="9" width="10.75390625" style="42" customWidth="1"/>
    <col min="10" max="10" width="2.25390625" style="6" customWidth="1"/>
    <col min="11" max="11" width="7.75390625" style="2" customWidth="1"/>
    <col min="12" max="12" width="7.75390625" style="4" customWidth="1"/>
    <col min="13" max="13" width="8.75390625" style="1" customWidth="1"/>
    <col min="14" max="14" width="7.75390625" style="2" customWidth="1"/>
    <col min="15" max="15" width="7.75390625" style="3" customWidth="1"/>
    <col min="16" max="16" width="7.75390625" style="8" customWidth="1"/>
    <col min="17" max="19" width="7.75390625" style="4" customWidth="1"/>
    <col min="20" max="20" width="8.75390625" style="38" customWidth="1"/>
    <col min="21" max="21" width="8.75390625" style="6" customWidth="1"/>
    <col min="22" max="23" width="8.75390625" style="45" customWidth="1"/>
    <col min="24" max="25" width="8.75390625" style="2" customWidth="1"/>
    <col min="26" max="26" width="8.875" style="38" customWidth="1"/>
  </cols>
  <sheetData>
    <row r="1" spans="1:32" s="10" customFormat="1" ht="16.5">
      <c r="A1" s="78" t="s">
        <v>277</v>
      </c>
      <c r="B1" s="10" t="s">
        <v>48</v>
      </c>
      <c r="C1" s="10" t="s">
        <v>176</v>
      </c>
      <c r="D1" s="10" t="s">
        <v>49</v>
      </c>
      <c r="E1" s="10" t="s">
        <v>50</v>
      </c>
      <c r="F1" s="10" t="s">
        <v>51</v>
      </c>
      <c r="G1" s="10" t="s">
        <v>52</v>
      </c>
      <c r="H1" s="43" t="s">
        <v>53</v>
      </c>
      <c r="I1" s="39" t="s">
        <v>54</v>
      </c>
      <c r="J1" s="12"/>
      <c r="K1" s="11" t="s">
        <v>443</v>
      </c>
      <c r="L1" s="13" t="s">
        <v>444</v>
      </c>
      <c r="M1" s="10" t="s">
        <v>55</v>
      </c>
      <c r="N1" s="11" t="s">
        <v>445</v>
      </c>
      <c r="O1" s="14" t="s">
        <v>446</v>
      </c>
      <c r="P1" s="21" t="s">
        <v>56</v>
      </c>
      <c r="Q1" s="13" t="s">
        <v>447</v>
      </c>
      <c r="R1" s="13" t="s">
        <v>44</v>
      </c>
      <c r="S1" s="13" t="s">
        <v>45</v>
      </c>
      <c r="T1" s="46" t="s">
        <v>46</v>
      </c>
      <c r="U1" s="48" t="s">
        <v>15</v>
      </c>
      <c r="V1" s="49" t="s">
        <v>16</v>
      </c>
      <c r="W1" s="49" t="s">
        <v>47</v>
      </c>
      <c r="X1" s="32" t="s">
        <v>17</v>
      </c>
      <c r="Y1" s="32" t="s">
        <v>18</v>
      </c>
      <c r="Z1" s="49"/>
      <c r="AA1"/>
      <c r="AB1"/>
      <c r="AC1"/>
      <c r="AD1"/>
      <c r="AE1"/>
      <c r="AF1"/>
    </row>
    <row r="2" spans="1:32" s="16" customFormat="1" ht="13.5" thickBot="1">
      <c r="A2" s="79"/>
      <c r="H2" s="44" t="s">
        <v>19</v>
      </c>
      <c r="I2" s="40" t="s">
        <v>20</v>
      </c>
      <c r="J2" s="18"/>
      <c r="K2" s="17" t="s">
        <v>21</v>
      </c>
      <c r="L2" s="19" t="s">
        <v>21</v>
      </c>
      <c r="M2" s="16" t="s">
        <v>21</v>
      </c>
      <c r="N2" s="17" t="s">
        <v>21</v>
      </c>
      <c r="O2" s="20" t="s">
        <v>21</v>
      </c>
      <c r="P2" s="22" t="s">
        <v>21</v>
      </c>
      <c r="Q2" s="19" t="s">
        <v>21</v>
      </c>
      <c r="R2" s="19" t="s">
        <v>21</v>
      </c>
      <c r="S2" s="19" t="s">
        <v>21</v>
      </c>
      <c r="T2" s="47" t="s">
        <v>22</v>
      </c>
      <c r="U2" s="37" t="s">
        <v>23</v>
      </c>
      <c r="V2" s="50" t="s">
        <v>23</v>
      </c>
      <c r="W2" s="50" t="s">
        <v>23</v>
      </c>
      <c r="X2" s="17" t="s">
        <v>23</v>
      </c>
      <c r="Y2" s="17" t="s">
        <v>23</v>
      </c>
      <c r="Z2" s="47"/>
      <c r="AA2"/>
      <c r="AB2"/>
      <c r="AC2"/>
      <c r="AD2"/>
      <c r="AE2"/>
      <c r="AF2"/>
    </row>
    <row r="3" spans="1:32" s="1" customFormat="1" ht="6.75" customHeight="1">
      <c r="A3" s="80"/>
      <c r="H3" s="42"/>
      <c r="I3" s="41"/>
      <c r="J3" s="7"/>
      <c r="K3" s="2"/>
      <c r="L3" s="4"/>
      <c r="N3" s="2"/>
      <c r="O3" s="3"/>
      <c r="P3" s="8"/>
      <c r="Q3" s="4"/>
      <c r="R3" s="4"/>
      <c r="S3" s="4"/>
      <c r="T3" s="38"/>
      <c r="U3" s="6"/>
      <c r="V3" s="45"/>
      <c r="W3" s="45"/>
      <c r="X3" s="2"/>
      <c r="Y3" s="2"/>
      <c r="Z3" s="38"/>
      <c r="AA3"/>
      <c r="AB3"/>
      <c r="AC3"/>
      <c r="AD3"/>
      <c r="AE3"/>
      <c r="AF3"/>
    </row>
    <row r="4" spans="1:32" s="1" customFormat="1" ht="12.75">
      <c r="A4" s="80" t="s">
        <v>24</v>
      </c>
      <c r="B4" s="5" t="s">
        <v>25</v>
      </c>
      <c r="C4" s="1" t="s">
        <v>81</v>
      </c>
      <c r="D4" s="1" t="s">
        <v>26</v>
      </c>
      <c r="E4" s="1" t="s">
        <v>27</v>
      </c>
      <c r="H4" s="42">
        <v>593.4718100890208</v>
      </c>
      <c r="I4" s="42">
        <v>3062.142196278857</v>
      </c>
      <c r="J4" s="6"/>
      <c r="K4" s="2">
        <v>59.21</v>
      </c>
      <c r="L4" s="2">
        <v>10.27</v>
      </c>
      <c r="M4" s="1" t="s">
        <v>28</v>
      </c>
      <c r="N4" s="2">
        <v>17.2</v>
      </c>
      <c r="O4" s="8">
        <v>0.0026</v>
      </c>
      <c r="P4" s="8">
        <v>0.0498</v>
      </c>
      <c r="Q4" s="4">
        <v>5.23</v>
      </c>
      <c r="R4" s="4">
        <v>6.235</v>
      </c>
      <c r="S4" s="4">
        <v>2.061</v>
      </c>
      <c r="T4" s="6">
        <f>Q4/P4</f>
        <v>105.02008032128515</v>
      </c>
      <c r="U4" s="6">
        <v>-53.5</v>
      </c>
      <c r="V4" s="45">
        <v>-6.1</v>
      </c>
      <c r="W4" s="45">
        <v>-12.4</v>
      </c>
      <c r="X4" s="2"/>
      <c r="Y4" s="2">
        <v>0.3</v>
      </c>
      <c r="Z4" s="38"/>
      <c r="AA4"/>
      <c r="AB4"/>
      <c r="AC4"/>
      <c r="AD4"/>
      <c r="AE4"/>
      <c r="AF4"/>
    </row>
    <row r="5" spans="1:32" s="1" customFormat="1" ht="12.75">
      <c r="A5" s="80" t="s">
        <v>29</v>
      </c>
      <c r="B5" s="5" t="s">
        <v>30</v>
      </c>
      <c r="C5" s="1" t="s">
        <v>81</v>
      </c>
      <c r="D5" s="1" t="s">
        <v>26</v>
      </c>
      <c r="E5" s="1" t="s">
        <v>27</v>
      </c>
      <c r="H5" s="42">
        <v>1173.0205278592375</v>
      </c>
      <c r="I5" s="42">
        <v>1493.844377896088</v>
      </c>
      <c r="J5" s="6"/>
      <c r="K5" s="2">
        <v>54.89</v>
      </c>
      <c r="L5" s="4">
        <v>6.12</v>
      </c>
      <c r="M5" s="1" t="s">
        <v>28</v>
      </c>
      <c r="N5" s="2">
        <v>15.61</v>
      </c>
      <c r="O5" s="8">
        <v>0.0932</v>
      </c>
      <c r="P5" s="8">
        <v>0.1037</v>
      </c>
      <c r="Q5" s="4">
        <v>9.766</v>
      </c>
      <c r="R5" s="2">
        <v>11.39</v>
      </c>
      <c r="S5" s="4">
        <v>2.315</v>
      </c>
      <c r="T5" s="6">
        <f>Q5/P5</f>
        <v>94.17550626808101</v>
      </c>
      <c r="U5" s="6">
        <v>-51.95</v>
      </c>
      <c r="V5" s="45">
        <v>-4.1</v>
      </c>
      <c r="W5" s="45">
        <v>-13.2</v>
      </c>
      <c r="X5" s="2">
        <v>0.2</v>
      </c>
      <c r="Y5" s="2"/>
      <c r="Z5" s="38"/>
      <c r="AA5"/>
      <c r="AB5"/>
      <c r="AC5"/>
      <c r="AD5"/>
      <c r="AE5"/>
      <c r="AF5"/>
    </row>
    <row r="6" spans="1:32" s="1" customFormat="1" ht="12.75">
      <c r="A6" s="80" t="s">
        <v>31</v>
      </c>
      <c r="B6" s="5" t="s">
        <v>6</v>
      </c>
      <c r="C6" s="1" t="s">
        <v>81</v>
      </c>
      <c r="D6" s="1" t="s">
        <v>26</v>
      </c>
      <c r="E6" s="1" t="s">
        <v>27</v>
      </c>
      <c r="H6" s="42">
        <v>1914.6084625694045</v>
      </c>
      <c r="I6" s="42">
        <v>1001.9536893374417</v>
      </c>
      <c r="J6" s="6"/>
      <c r="K6" s="2">
        <v>66.28</v>
      </c>
      <c r="L6" s="4">
        <v>7.305</v>
      </c>
      <c r="M6" s="1" t="s">
        <v>28</v>
      </c>
      <c r="N6" s="2">
        <v>12.47</v>
      </c>
      <c r="O6" s="4">
        <v>0.2684</v>
      </c>
      <c r="P6" s="8">
        <v>0.0167</v>
      </c>
      <c r="Q6" s="4">
        <v>3.373</v>
      </c>
      <c r="R6" s="4">
        <v>7.961</v>
      </c>
      <c r="S6" s="4">
        <v>2.229</v>
      </c>
      <c r="T6" s="6">
        <f>Q6/P6</f>
        <v>201.97604790419163</v>
      </c>
      <c r="U6" s="6">
        <v>-55</v>
      </c>
      <c r="V6" s="45">
        <v>-5</v>
      </c>
      <c r="W6" s="45">
        <v>-13.2</v>
      </c>
      <c r="X6" s="2">
        <v>1.9</v>
      </c>
      <c r="Y6" s="2">
        <v>0.3</v>
      </c>
      <c r="Z6" s="38"/>
      <c r="AA6"/>
      <c r="AB6"/>
      <c r="AC6"/>
      <c r="AD6"/>
      <c r="AE6"/>
      <c r="AF6"/>
    </row>
    <row r="7" spans="1:32" s="1" customFormat="1" ht="12.75">
      <c r="A7" s="81" t="s">
        <v>7</v>
      </c>
      <c r="B7" t="s">
        <v>419</v>
      </c>
      <c r="C7" s="1" t="s">
        <v>82</v>
      </c>
      <c r="D7" s="1" t="s">
        <v>26</v>
      </c>
      <c r="E7" s="1" t="s">
        <v>8</v>
      </c>
      <c r="H7" s="42">
        <v>3869.9690402476776</v>
      </c>
      <c r="I7" s="42">
        <v>443.43384510188696</v>
      </c>
      <c r="J7" s="6"/>
      <c r="K7" s="2">
        <v>51.1</v>
      </c>
      <c r="L7" s="2">
        <v>15.3</v>
      </c>
      <c r="M7" s="1" t="s">
        <v>28</v>
      </c>
      <c r="N7" s="2">
        <v>18.3</v>
      </c>
      <c r="O7" s="1" t="s">
        <v>28</v>
      </c>
      <c r="P7" s="3">
        <v>0.0058</v>
      </c>
      <c r="Q7" s="4">
        <v>0.82</v>
      </c>
      <c r="R7" s="4">
        <v>1.54</v>
      </c>
      <c r="S7" s="4">
        <v>13.9</v>
      </c>
      <c r="T7" s="6">
        <f>Q7/P7</f>
        <v>141.3793103448276</v>
      </c>
      <c r="U7" s="6">
        <v>-54.39</v>
      </c>
      <c r="V7" s="45">
        <v>-6</v>
      </c>
      <c r="W7" s="45"/>
      <c r="X7" s="2"/>
      <c r="Y7" s="2"/>
      <c r="Z7" s="38"/>
      <c r="AA7"/>
      <c r="AB7"/>
      <c r="AC7"/>
      <c r="AD7"/>
      <c r="AE7"/>
      <c r="AF7"/>
    </row>
    <row r="8" spans="1:32" s="1" customFormat="1" ht="12.75">
      <c r="A8" s="81" t="s">
        <v>9</v>
      </c>
      <c r="B8" t="s">
        <v>10</v>
      </c>
      <c r="C8" s="1" t="s">
        <v>82</v>
      </c>
      <c r="D8" s="1" t="s">
        <v>26</v>
      </c>
      <c r="E8" s="1" t="s">
        <v>8</v>
      </c>
      <c r="H8" s="42">
        <v>3245.699448231094</v>
      </c>
      <c r="I8" s="42">
        <v>501.83296827529415</v>
      </c>
      <c r="J8" s="6"/>
      <c r="K8" s="2">
        <v>44.9</v>
      </c>
      <c r="L8" s="2">
        <v>11.6</v>
      </c>
      <c r="M8" s="1">
        <v>0.068</v>
      </c>
      <c r="N8" s="2">
        <v>19.2</v>
      </c>
      <c r="O8" s="1" t="s">
        <v>28</v>
      </c>
      <c r="P8" s="8">
        <v>0.14</v>
      </c>
      <c r="Q8" s="4">
        <v>10</v>
      </c>
      <c r="R8" s="4">
        <v>2.45</v>
      </c>
      <c r="S8" s="4">
        <v>11.7</v>
      </c>
      <c r="T8" s="6">
        <f aca="true" t="shared" si="0" ref="T8:T19">Q8/P8</f>
        <v>71.42857142857142</v>
      </c>
      <c r="U8" s="6">
        <v>-55.16</v>
      </c>
      <c r="V8" s="45">
        <v>-5.34</v>
      </c>
      <c r="W8" s="45"/>
      <c r="X8" s="2"/>
      <c r="Y8" s="2"/>
      <c r="Z8" s="38"/>
      <c r="AA8"/>
      <c r="AB8"/>
      <c r="AC8"/>
      <c r="AD8"/>
      <c r="AE8"/>
      <c r="AF8"/>
    </row>
    <row r="9" spans="1:32" s="1" customFormat="1" ht="12.75">
      <c r="A9" s="81" t="s">
        <v>11</v>
      </c>
      <c r="B9" t="s">
        <v>12</v>
      </c>
      <c r="C9" s="1" t="s">
        <v>82</v>
      </c>
      <c r="D9" s="1" t="s">
        <v>26</v>
      </c>
      <c r="E9" s="1" t="s">
        <v>8</v>
      </c>
      <c r="H9" s="42">
        <v>9310.98696461825</v>
      </c>
      <c r="I9" s="42">
        <v>192.0472647632631</v>
      </c>
      <c r="J9" s="6"/>
      <c r="K9" s="2">
        <v>54.3</v>
      </c>
      <c r="L9" s="2">
        <v>17.8</v>
      </c>
      <c r="M9" s="1" t="s">
        <v>28</v>
      </c>
      <c r="N9" s="2">
        <v>17.9</v>
      </c>
      <c r="O9" s="3">
        <v>0.014</v>
      </c>
      <c r="P9" s="3">
        <v>0.0093</v>
      </c>
      <c r="Q9" s="4">
        <v>1.47</v>
      </c>
      <c r="R9" s="4">
        <v>3.97</v>
      </c>
      <c r="S9" s="4">
        <v>4.92</v>
      </c>
      <c r="T9" s="6">
        <f t="shared" si="0"/>
        <v>158.06451612903226</v>
      </c>
      <c r="U9" s="6">
        <v>-55.28</v>
      </c>
      <c r="V9" s="45">
        <v>-5.58</v>
      </c>
      <c r="W9" s="45"/>
      <c r="X9" s="2"/>
      <c r="Y9" s="2">
        <v>0.1</v>
      </c>
      <c r="Z9" s="38"/>
      <c r="AA9"/>
      <c r="AB9"/>
      <c r="AC9"/>
      <c r="AD9"/>
      <c r="AE9"/>
      <c r="AF9"/>
    </row>
    <row r="10" spans="1:32" s="1" customFormat="1" ht="12.75">
      <c r="A10" s="81" t="s">
        <v>491</v>
      </c>
      <c r="B10" t="s">
        <v>492</v>
      </c>
      <c r="C10" s="1" t="s">
        <v>82</v>
      </c>
      <c r="D10" s="1" t="s">
        <v>26</v>
      </c>
      <c r="E10" s="1" t="s">
        <v>8</v>
      </c>
      <c r="H10" s="42">
        <v>11138.338159946536</v>
      </c>
      <c r="I10" s="42">
        <v>142.73850294145393</v>
      </c>
      <c r="J10" s="6"/>
      <c r="K10" s="2">
        <v>43.2</v>
      </c>
      <c r="L10" s="2">
        <v>21.4</v>
      </c>
      <c r="M10" s="1" t="s">
        <v>28</v>
      </c>
      <c r="N10" s="2">
        <v>23.8</v>
      </c>
      <c r="O10" s="1" t="s">
        <v>28</v>
      </c>
      <c r="P10" s="3">
        <v>0.0062</v>
      </c>
      <c r="Q10" s="4">
        <v>1.79</v>
      </c>
      <c r="R10" s="4">
        <v>8.06</v>
      </c>
      <c r="S10" s="4">
        <v>0.37</v>
      </c>
      <c r="T10" s="6">
        <f t="shared" si="0"/>
        <v>288.7096774193549</v>
      </c>
      <c r="U10" s="6">
        <v>-54.95</v>
      </c>
      <c r="V10" s="45">
        <v>-5.09</v>
      </c>
      <c r="W10" s="45"/>
      <c r="X10" s="2"/>
      <c r="Y10" s="2"/>
      <c r="Z10" s="38"/>
      <c r="AA10"/>
      <c r="AB10"/>
      <c r="AC10"/>
      <c r="AD10"/>
      <c r="AE10"/>
      <c r="AF10"/>
    </row>
    <row r="11" spans="1:32" s="1" customFormat="1" ht="12.75">
      <c r="A11" s="81" t="s">
        <v>493</v>
      </c>
      <c r="B11" t="s">
        <v>496</v>
      </c>
      <c r="C11" s="1" t="s">
        <v>82</v>
      </c>
      <c r="D11" s="1" t="s">
        <v>26</v>
      </c>
      <c r="E11" s="1" t="s">
        <v>271</v>
      </c>
      <c r="H11" s="42">
        <v>5646.527385657821</v>
      </c>
      <c r="I11" s="42">
        <v>275.9214494402797</v>
      </c>
      <c r="J11" s="6"/>
      <c r="K11" s="2">
        <v>40.8</v>
      </c>
      <c r="L11" s="2">
        <v>20</v>
      </c>
      <c r="M11" s="1">
        <v>0.0054</v>
      </c>
      <c r="N11" s="2">
        <v>24.4</v>
      </c>
      <c r="O11" s="1" t="s">
        <v>28</v>
      </c>
      <c r="P11" s="3">
        <v>0.0085</v>
      </c>
      <c r="Q11" s="4">
        <v>1.29</v>
      </c>
      <c r="R11" s="4">
        <v>2.59</v>
      </c>
      <c r="S11" s="4">
        <v>11.9</v>
      </c>
      <c r="T11" s="6">
        <f t="shared" si="0"/>
        <v>151.76470588235293</v>
      </c>
      <c r="U11" s="6">
        <v>-57.5</v>
      </c>
      <c r="V11" s="45">
        <v>-5.57</v>
      </c>
      <c r="W11" s="45"/>
      <c r="X11" s="2"/>
      <c r="Y11" s="2">
        <v>-0.1</v>
      </c>
      <c r="Z11" s="38"/>
      <c r="AA11"/>
      <c r="AB11"/>
      <c r="AC11"/>
      <c r="AD11"/>
      <c r="AE11"/>
      <c r="AF11"/>
    </row>
    <row r="12" spans="1:32" s="1" customFormat="1" ht="12.75">
      <c r="A12" s="81" t="s">
        <v>272</v>
      </c>
      <c r="B12" t="s">
        <v>366</v>
      </c>
      <c r="C12" s="1" t="s">
        <v>82</v>
      </c>
      <c r="D12" s="1" t="s">
        <v>26</v>
      </c>
      <c r="E12" s="1" t="s">
        <v>8</v>
      </c>
      <c r="H12" s="42">
        <v>2266.0321776569226</v>
      </c>
      <c r="I12" s="42">
        <v>745.1186027881832</v>
      </c>
      <c r="J12" s="6"/>
      <c r="K12" s="2">
        <v>50.4</v>
      </c>
      <c r="L12" s="2">
        <v>13.8</v>
      </c>
      <c r="M12" s="1">
        <v>0.0037</v>
      </c>
      <c r="N12" s="2">
        <v>20.1</v>
      </c>
      <c r="O12" s="1" t="s">
        <v>28</v>
      </c>
      <c r="P12" s="8">
        <v>0.03</v>
      </c>
      <c r="Q12" s="4">
        <v>3.08</v>
      </c>
      <c r="R12" s="4">
        <v>5.83</v>
      </c>
      <c r="S12" s="4">
        <v>7.76</v>
      </c>
      <c r="T12" s="6">
        <f t="shared" si="0"/>
        <v>102.66666666666667</v>
      </c>
      <c r="U12" s="6">
        <v>-53</v>
      </c>
      <c r="V12" s="45">
        <v>-6.78</v>
      </c>
      <c r="W12" s="45"/>
      <c r="X12" s="2"/>
      <c r="Y12" s="2"/>
      <c r="Z12" s="38"/>
      <c r="AA12"/>
      <c r="AB12"/>
      <c r="AC12"/>
      <c r="AD12"/>
      <c r="AE12"/>
      <c r="AF12"/>
    </row>
    <row r="13" spans="1:32" s="1" customFormat="1" ht="12.75">
      <c r="A13" s="27" t="s">
        <v>367</v>
      </c>
      <c r="B13" t="s">
        <v>368</v>
      </c>
      <c r="C13" s="1" t="s">
        <v>82</v>
      </c>
      <c r="D13" s="1" t="s">
        <v>26</v>
      </c>
      <c r="E13" s="1" t="s">
        <v>369</v>
      </c>
      <c r="H13" s="42">
        <v>8718.39581517001</v>
      </c>
      <c r="I13" s="42">
        <v>176.15139422486124</v>
      </c>
      <c r="J13" s="6"/>
      <c r="K13" s="2">
        <v>38.6</v>
      </c>
      <c r="L13" s="2">
        <v>24.4</v>
      </c>
      <c r="M13" s="1" t="s">
        <v>28</v>
      </c>
      <c r="N13" s="2">
        <v>27.3</v>
      </c>
      <c r="O13" s="1" t="s">
        <v>28</v>
      </c>
      <c r="P13" s="3">
        <v>0.00084</v>
      </c>
      <c r="Q13" s="4">
        <v>0.33</v>
      </c>
      <c r="R13" s="4">
        <v>1.15</v>
      </c>
      <c r="S13" s="4">
        <v>9.04</v>
      </c>
      <c r="T13" s="6">
        <f t="shared" si="0"/>
        <v>392.85714285714283</v>
      </c>
      <c r="U13" s="6">
        <v>-55</v>
      </c>
      <c r="V13" s="45">
        <v>-5.51</v>
      </c>
      <c r="W13" s="45"/>
      <c r="X13" s="2"/>
      <c r="Y13" s="2"/>
      <c r="Z13" s="38"/>
      <c r="AA13"/>
      <c r="AB13"/>
      <c r="AC13"/>
      <c r="AD13"/>
      <c r="AE13"/>
      <c r="AF13"/>
    </row>
    <row r="14" spans="1:32" s="1" customFormat="1" ht="12.75">
      <c r="A14" s="27" t="s">
        <v>370</v>
      </c>
      <c r="B14" t="s">
        <v>371</v>
      </c>
      <c r="C14" s="1" t="s">
        <v>82</v>
      </c>
      <c r="D14" s="1" t="s">
        <v>26</v>
      </c>
      <c r="E14" s="1" t="s">
        <v>369</v>
      </c>
      <c r="H14" s="42">
        <v>1724.1379310344828</v>
      </c>
      <c r="I14" s="42">
        <v>984.1285215316315</v>
      </c>
      <c r="J14" s="6"/>
      <c r="K14" s="2">
        <v>51.9</v>
      </c>
      <c r="L14" s="2">
        <v>10.6</v>
      </c>
      <c r="M14" s="1" t="s">
        <v>28</v>
      </c>
      <c r="N14" s="2">
        <v>18.4</v>
      </c>
      <c r="O14" s="1" t="s">
        <v>28</v>
      </c>
      <c r="P14" s="8">
        <v>0.079</v>
      </c>
      <c r="Q14" s="4">
        <v>5.17</v>
      </c>
      <c r="R14" s="4">
        <v>8.33</v>
      </c>
      <c r="S14" s="4">
        <v>5.46</v>
      </c>
      <c r="T14" s="6">
        <f t="shared" si="0"/>
        <v>65.44303797468355</v>
      </c>
      <c r="U14" s="6">
        <v>-47</v>
      </c>
      <c r="V14" s="45">
        <v>-4.87</v>
      </c>
      <c r="W14" s="45"/>
      <c r="X14" s="2"/>
      <c r="Y14" s="2"/>
      <c r="Z14" s="38"/>
      <c r="AA14"/>
      <c r="AB14"/>
      <c r="AC14"/>
      <c r="AD14"/>
      <c r="AE14"/>
      <c r="AF14"/>
    </row>
    <row r="15" spans="1:32" s="1" customFormat="1" ht="12.75">
      <c r="A15" s="27" t="s">
        <v>372</v>
      </c>
      <c r="B15" t="s">
        <v>373</v>
      </c>
      <c r="C15" s="1" t="s">
        <v>82</v>
      </c>
      <c r="D15" s="1" t="s">
        <v>26</v>
      </c>
      <c r="E15" s="1" t="s">
        <v>369</v>
      </c>
      <c r="H15" s="42">
        <v>6849.315068493152</v>
      </c>
      <c r="I15" s="42">
        <v>188.56429561931188</v>
      </c>
      <c r="J15" s="6"/>
      <c r="K15" s="2">
        <v>23.4</v>
      </c>
      <c r="L15" s="2">
        <v>18.4</v>
      </c>
      <c r="M15" s="1" t="s">
        <v>28</v>
      </c>
      <c r="N15" s="2">
        <v>32.1</v>
      </c>
      <c r="O15" s="1" t="s">
        <v>28</v>
      </c>
      <c r="P15" s="8">
        <v>0.3</v>
      </c>
      <c r="Q15" s="2">
        <v>15.7</v>
      </c>
      <c r="R15" s="4">
        <v>0.95</v>
      </c>
      <c r="S15" s="4">
        <v>8.13</v>
      </c>
      <c r="T15" s="6">
        <f t="shared" si="0"/>
        <v>52.333333333333336</v>
      </c>
      <c r="U15" s="6">
        <v>-53</v>
      </c>
      <c r="V15" s="45">
        <v>-5.18</v>
      </c>
      <c r="W15" s="45"/>
      <c r="X15" s="2"/>
      <c r="Y15" s="2">
        <v>1.3</v>
      </c>
      <c r="Z15" s="38"/>
      <c r="AA15"/>
      <c r="AB15"/>
      <c r="AC15"/>
      <c r="AD15"/>
      <c r="AE15"/>
      <c r="AF15"/>
    </row>
    <row r="16" spans="1:32" s="1" customFormat="1" ht="12.75">
      <c r="A16" s="27" t="s">
        <v>374</v>
      </c>
      <c r="B16" t="s">
        <v>375</v>
      </c>
      <c r="C16" s="1" t="s">
        <v>82</v>
      </c>
      <c r="D16" s="1" t="s">
        <v>26</v>
      </c>
      <c r="E16" s="1" t="s">
        <v>369</v>
      </c>
      <c r="H16" s="42">
        <v>5271.481286241434</v>
      </c>
      <c r="I16" s="42">
        <v>269.7330614650388</v>
      </c>
      <c r="J16" s="6"/>
      <c r="K16" s="2">
        <v>37.4</v>
      </c>
      <c r="L16" s="2">
        <v>17.7</v>
      </c>
      <c r="M16" s="1" t="s">
        <v>28</v>
      </c>
      <c r="N16" s="2">
        <v>33.4</v>
      </c>
      <c r="O16" s="1" t="s">
        <v>28</v>
      </c>
      <c r="P16" s="8">
        <v>0.054</v>
      </c>
      <c r="Q16" s="4">
        <v>3.95</v>
      </c>
      <c r="R16" s="4">
        <v>0.81</v>
      </c>
      <c r="S16" s="4">
        <v>7.02</v>
      </c>
      <c r="T16" s="6">
        <f t="shared" si="0"/>
        <v>73.14814814814815</v>
      </c>
      <c r="U16" s="6">
        <v>-53</v>
      </c>
      <c r="V16" s="45">
        <v>-6.13</v>
      </c>
      <c r="W16" s="45"/>
      <c r="X16" s="2"/>
      <c r="Y16" s="2">
        <v>0.1</v>
      </c>
      <c r="Z16" s="38"/>
      <c r="AA16"/>
      <c r="AB16"/>
      <c r="AC16"/>
      <c r="AD16"/>
      <c r="AE16"/>
      <c r="AF16"/>
    </row>
    <row r="17" spans="1:32" s="1" customFormat="1" ht="12.75">
      <c r="A17" s="27" t="s">
        <v>376</v>
      </c>
      <c r="B17" t="s">
        <v>360</v>
      </c>
      <c r="C17" s="1" t="s">
        <v>82</v>
      </c>
      <c r="D17" s="1" t="s">
        <v>26</v>
      </c>
      <c r="E17" s="1" t="s">
        <v>369</v>
      </c>
      <c r="H17" s="42">
        <v>3894.0809968847357</v>
      </c>
      <c r="I17" s="42">
        <v>402.91165218912323</v>
      </c>
      <c r="J17" s="6"/>
      <c r="K17" s="2">
        <v>46.6</v>
      </c>
      <c r="L17" s="2">
        <v>13.2</v>
      </c>
      <c r="M17" s="1" t="s">
        <v>28</v>
      </c>
      <c r="N17" s="2">
        <v>26.3</v>
      </c>
      <c r="O17" s="1" t="s">
        <v>28</v>
      </c>
      <c r="P17" s="8">
        <v>0.03</v>
      </c>
      <c r="Q17" s="4">
        <v>3.46</v>
      </c>
      <c r="R17" s="4">
        <v>5.98</v>
      </c>
      <c r="S17" s="4">
        <v>4.64</v>
      </c>
      <c r="T17" s="6">
        <f t="shared" si="0"/>
        <v>115.33333333333334</v>
      </c>
      <c r="U17" s="6">
        <v>-53.39</v>
      </c>
      <c r="V17" s="45"/>
      <c r="W17" s="45"/>
      <c r="X17" s="2"/>
      <c r="Y17" s="2"/>
      <c r="Z17" s="38"/>
      <c r="AA17"/>
      <c r="AB17"/>
      <c r="AC17"/>
      <c r="AD17"/>
      <c r="AE17"/>
      <c r="AF17"/>
    </row>
    <row r="18" spans="1:32" s="1" customFormat="1" ht="12.75">
      <c r="A18" s="27" t="s">
        <v>361</v>
      </c>
      <c r="B18" t="s">
        <v>362</v>
      </c>
      <c r="C18" s="1" t="s">
        <v>82</v>
      </c>
      <c r="D18" s="1" t="s">
        <v>26</v>
      </c>
      <c r="E18" s="1" t="s">
        <v>369</v>
      </c>
      <c r="H18" s="42">
        <v>4314.063848144952</v>
      </c>
      <c r="I18" s="42">
        <v>368.44246413596</v>
      </c>
      <c r="J18" s="6"/>
      <c r="K18" s="2">
        <v>45.9</v>
      </c>
      <c r="L18" s="2">
        <v>15</v>
      </c>
      <c r="M18" s="1" t="s">
        <v>28</v>
      </c>
      <c r="N18" s="2">
        <v>28.7</v>
      </c>
      <c r="O18" s="1" t="s">
        <v>28</v>
      </c>
      <c r="P18" s="8">
        <v>0.041</v>
      </c>
      <c r="Q18" s="4">
        <v>3.3</v>
      </c>
      <c r="R18" s="4">
        <v>1.65</v>
      </c>
      <c r="S18" s="4">
        <v>9.05</v>
      </c>
      <c r="T18" s="6">
        <f t="shared" si="0"/>
        <v>80.48780487804878</v>
      </c>
      <c r="U18" s="6">
        <v>-54.29</v>
      </c>
      <c r="V18" s="45"/>
      <c r="W18" s="45"/>
      <c r="X18" s="2"/>
      <c r="Y18" s="2"/>
      <c r="Z18" s="38"/>
      <c r="AA18"/>
      <c r="AB18"/>
      <c r="AC18"/>
      <c r="AD18"/>
      <c r="AE18"/>
      <c r="AF18"/>
    </row>
    <row r="19" spans="1:32" s="1" customFormat="1" ht="12.75">
      <c r="A19" s="27" t="s">
        <v>363</v>
      </c>
      <c r="B19" t="s">
        <v>337</v>
      </c>
      <c r="C19" s="1" t="s">
        <v>82</v>
      </c>
      <c r="D19" s="1" t="s">
        <v>26</v>
      </c>
      <c r="E19" s="1" t="s">
        <v>369</v>
      </c>
      <c r="H19" s="42">
        <v>7575.757575757575</v>
      </c>
      <c r="I19" s="42">
        <v>211.89986180244173</v>
      </c>
      <c r="J19" s="6"/>
      <c r="K19" s="2">
        <v>46.9</v>
      </c>
      <c r="L19" s="2">
        <v>18.7</v>
      </c>
      <c r="M19" s="1" t="s">
        <v>28</v>
      </c>
      <c r="N19" s="2">
        <v>21.8</v>
      </c>
      <c r="O19" s="1" t="s">
        <v>28</v>
      </c>
      <c r="P19" s="8">
        <v>0.02</v>
      </c>
      <c r="Q19" s="4">
        <v>1.94</v>
      </c>
      <c r="R19" s="4">
        <v>2.03</v>
      </c>
      <c r="S19" s="4">
        <v>3.48</v>
      </c>
      <c r="T19" s="6">
        <f t="shared" si="0"/>
        <v>97</v>
      </c>
      <c r="U19" s="6">
        <v>-53.58</v>
      </c>
      <c r="V19" s="45"/>
      <c r="W19" s="45"/>
      <c r="X19" s="2"/>
      <c r="Y19" s="2">
        <v>-1</v>
      </c>
      <c r="Z19" s="38"/>
      <c r="AA19"/>
      <c r="AB19"/>
      <c r="AC19"/>
      <c r="AD19"/>
      <c r="AE19"/>
      <c r="AF19"/>
    </row>
    <row r="20" spans="1:32" s="1" customFormat="1" ht="12.75">
      <c r="A20" s="27" t="s">
        <v>365</v>
      </c>
      <c r="B20" t="s">
        <v>228</v>
      </c>
      <c r="C20" s="1" t="s">
        <v>82</v>
      </c>
      <c r="D20" s="1" t="s">
        <v>26</v>
      </c>
      <c r="E20" s="1" t="s">
        <v>289</v>
      </c>
      <c r="H20" s="42">
        <v>7593.01442672741</v>
      </c>
      <c r="I20" s="42">
        <v>207.18727218379573</v>
      </c>
      <c r="J20" s="6"/>
      <c r="K20" s="2">
        <v>37.3</v>
      </c>
      <c r="L20" s="2">
        <v>15.4</v>
      </c>
      <c r="M20" s="1" t="s">
        <v>28</v>
      </c>
      <c r="N20" s="2">
        <v>16.5</v>
      </c>
      <c r="O20" s="1" t="s">
        <v>28</v>
      </c>
      <c r="P20" s="8">
        <v>0.16</v>
      </c>
      <c r="Q20" s="2">
        <v>12.3</v>
      </c>
      <c r="R20" s="2">
        <v>14</v>
      </c>
      <c r="S20" s="4">
        <v>3.48</v>
      </c>
      <c r="T20" s="6">
        <f aca="true" t="shared" si="1" ref="T20:T32">Q20/P20</f>
        <v>76.875</v>
      </c>
      <c r="U20" s="6">
        <v>-54</v>
      </c>
      <c r="V20" s="45"/>
      <c r="W20" s="45"/>
      <c r="X20" s="2"/>
      <c r="Y20" s="2">
        <v>-1.4</v>
      </c>
      <c r="Z20" s="38"/>
      <c r="AA20"/>
      <c r="AB20"/>
      <c r="AC20"/>
      <c r="AD20"/>
      <c r="AE20"/>
      <c r="AF20"/>
    </row>
    <row r="21" spans="1:32" s="1" customFormat="1" ht="12.75">
      <c r="A21" s="27" t="s">
        <v>290</v>
      </c>
      <c r="B21" t="s">
        <v>291</v>
      </c>
      <c r="C21" s="1" t="s">
        <v>83</v>
      </c>
      <c r="D21" s="1" t="s">
        <v>26</v>
      </c>
      <c r="E21" s="1" t="s">
        <v>292</v>
      </c>
      <c r="F21" s="7"/>
      <c r="H21" s="42">
        <v>122.39902080783354</v>
      </c>
      <c r="I21" s="42">
        <v>14246.2204554717</v>
      </c>
      <c r="J21" s="6"/>
      <c r="K21" s="2">
        <v>58.8</v>
      </c>
      <c r="L21" s="4">
        <v>4.67</v>
      </c>
      <c r="M21" s="1" t="s">
        <v>28</v>
      </c>
      <c r="N21" s="2">
        <v>15.58</v>
      </c>
      <c r="O21" s="1" t="s">
        <v>28</v>
      </c>
      <c r="P21" s="8">
        <v>0.019</v>
      </c>
      <c r="Q21" s="4">
        <v>1.69</v>
      </c>
      <c r="R21" s="2">
        <v>14.91</v>
      </c>
      <c r="S21" s="4">
        <v>4.46</v>
      </c>
      <c r="T21" s="6">
        <f t="shared" si="1"/>
        <v>88.94736842105263</v>
      </c>
      <c r="U21" s="6"/>
      <c r="V21" s="45"/>
      <c r="W21" s="45"/>
      <c r="X21" s="45">
        <v>0.8</v>
      </c>
      <c r="Y21" s="2"/>
      <c r="Z21" s="38"/>
      <c r="AA21"/>
      <c r="AB21"/>
      <c r="AC21"/>
      <c r="AD21"/>
      <c r="AE21"/>
      <c r="AF21"/>
    </row>
    <row r="22" spans="1:32" s="1" customFormat="1" ht="12.75">
      <c r="A22" s="27" t="s">
        <v>293</v>
      </c>
      <c r="B22" t="s">
        <v>294</v>
      </c>
      <c r="C22" s="1" t="s">
        <v>83</v>
      </c>
      <c r="D22" s="1" t="s">
        <v>26</v>
      </c>
      <c r="E22" s="1" t="s">
        <v>295</v>
      </c>
      <c r="F22" s="7"/>
      <c r="H22" s="42">
        <v>126.32642748863061</v>
      </c>
      <c r="I22" s="42">
        <v>14117.54015631521</v>
      </c>
      <c r="J22" s="6"/>
      <c r="K22" s="2">
        <v>60.44</v>
      </c>
      <c r="L22" s="4">
        <v>5.12</v>
      </c>
      <c r="M22" s="1" t="s">
        <v>28</v>
      </c>
      <c r="N22" s="2">
        <v>14.73</v>
      </c>
      <c r="O22" s="1">
        <v>0.07</v>
      </c>
      <c r="P22" s="4" t="s">
        <v>28</v>
      </c>
      <c r="Q22" s="4">
        <v>1.95</v>
      </c>
      <c r="R22" s="2">
        <v>14.18</v>
      </c>
      <c r="S22" s="4">
        <v>3.86</v>
      </c>
      <c r="T22" s="6" t="s">
        <v>296</v>
      </c>
      <c r="U22" s="6"/>
      <c r="V22" s="45"/>
      <c r="W22" s="45">
        <v>-12.4</v>
      </c>
      <c r="X22" s="38">
        <v>2.2</v>
      </c>
      <c r="Y22" s="2"/>
      <c r="Z22" s="38"/>
      <c r="AA22"/>
      <c r="AB22"/>
      <c r="AC22"/>
      <c r="AD22"/>
      <c r="AE22"/>
      <c r="AF22"/>
    </row>
    <row r="23" spans="1:32" s="1" customFormat="1" ht="12.75">
      <c r="A23" s="27" t="s">
        <v>297</v>
      </c>
      <c r="B23" t="s">
        <v>257</v>
      </c>
      <c r="C23" s="1" t="s">
        <v>83</v>
      </c>
      <c r="D23" s="1" t="s">
        <v>26</v>
      </c>
      <c r="E23" s="1" t="s">
        <v>258</v>
      </c>
      <c r="F23" s="7"/>
      <c r="H23" s="42">
        <v>264.9708532061473</v>
      </c>
      <c r="I23" s="42">
        <v>5990.6038523773595</v>
      </c>
      <c r="J23" s="6"/>
      <c r="K23" s="2">
        <v>50.48</v>
      </c>
      <c r="L23" s="4">
        <v>6.72</v>
      </c>
      <c r="M23" s="1" t="s">
        <v>28</v>
      </c>
      <c r="N23" s="2">
        <v>21.9</v>
      </c>
      <c r="O23" s="1" t="s">
        <v>28</v>
      </c>
      <c r="P23" s="4" t="s">
        <v>28</v>
      </c>
      <c r="Q23" s="4">
        <v>1.34</v>
      </c>
      <c r="R23" s="2">
        <v>11.5</v>
      </c>
      <c r="S23" s="4">
        <v>8.4</v>
      </c>
      <c r="T23" s="6" t="s">
        <v>296</v>
      </c>
      <c r="U23" s="6"/>
      <c r="V23" s="45"/>
      <c r="W23" s="45"/>
      <c r="X23" s="38">
        <v>0.8</v>
      </c>
      <c r="Y23" s="2"/>
      <c r="Z23" s="38"/>
      <c r="AA23"/>
      <c r="AB23"/>
      <c r="AC23"/>
      <c r="AD23"/>
      <c r="AE23"/>
      <c r="AF23"/>
    </row>
    <row r="24" spans="1:32" s="1" customFormat="1" ht="12.75">
      <c r="A24" s="27" t="s">
        <v>259</v>
      </c>
      <c r="B24" t="s">
        <v>284</v>
      </c>
      <c r="C24" s="1" t="s">
        <v>83</v>
      </c>
      <c r="D24" s="1" t="s">
        <v>26</v>
      </c>
      <c r="E24" s="1" t="s">
        <v>258</v>
      </c>
      <c r="F24" s="7"/>
      <c r="H24" s="42">
        <v>158.3531274742676</v>
      </c>
      <c r="I24" s="42">
        <v>11176.628465927583</v>
      </c>
      <c r="J24" s="6"/>
      <c r="K24" s="2">
        <v>59.09</v>
      </c>
      <c r="L24" s="4">
        <v>6.136</v>
      </c>
      <c r="M24" s="1" t="s">
        <v>28</v>
      </c>
      <c r="N24" s="2">
        <v>14.68</v>
      </c>
      <c r="O24" s="1" t="s">
        <v>28</v>
      </c>
      <c r="P24" s="3">
        <v>0.0057</v>
      </c>
      <c r="Q24" s="4">
        <v>1.442</v>
      </c>
      <c r="R24" s="2">
        <v>12.87</v>
      </c>
      <c r="S24" s="4">
        <v>6.009</v>
      </c>
      <c r="T24" s="6">
        <f t="shared" si="1"/>
        <v>252.98245614035085</v>
      </c>
      <c r="U24" s="6"/>
      <c r="V24" s="45"/>
      <c r="W24" s="45">
        <v>-12.5</v>
      </c>
      <c r="X24" s="38"/>
      <c r="Y24" s="2">
        <v>-1.5</v>
      </c>
      <c r="Z24" s="38"/>
      <c r="AA24"/>
      <c r="AB24"/>
      <c r="AC24"/>
      <c r="AD24"/>
      <c r="AE24"/>
      <c r="AF24"/>
    </row>
    <row r="25" spans="1:32" s="1" customFormat="1" ht="12.75">
      <c r="A25" s="27" t="s">
        <v>279</v>
      </c>
      <c r="B25" t="s">
        <v>280</v>
      </c>
      <c r="C25" s="1" t="s">
        <v>83</v>
      </c>
      <c r="D25" s="1" t="s">
        <v>26</v>
      </c>
      <c r="E25" s="1" t="s">
        <v>292</v>
      </c>
      <c r="F25" s="7"/>
      <c r="H25" s="42">
        <v>286.286859433152</v>
      </c>
      <c r="I25" s="42">
        <v>5908.705999486348</v>
      </c>
      <c r="J25" s="6"/>
      <c r="K25" s="2">
        <v>55.8</v>
      </c>
      <c r="L25" s="4">
        <v>5.32</v>
      </c>
      <c r="M25" s="1" t="s">
        <v>28</v>
      </c>
      <c r="N25" s="2">
        <v>17.56</v>
      </c>
      <c r="O25" s="1" t="s">
        <v>28</v>
      </c>
      <c r="P25" s="8">
        <v>0.0152</v>
      </c>
      <c r="Q25" s="4">
        <v>2.086</v>
      </c>
      <c r="R25" s="2">
        <v>17.22</v>
      </c>
      <c r="S25" s="4">
        <v>2.344</v>
      </c>
      <c r="T25" s="6">
        <f t="shared" si="1"/>
        <v>137.23684210526315</v>
      </c>
      <c r="U25" s="6"/>
      <c r="V25" s="45"/>
      <c r="W25" s="45">
        <v>-12.2</v>
      </c>
      <c r="X25" s="38">
        <v>1.4</v>
      </c>
      <c r="Y25" s="2"/>
      <c r="Z25" s="38"/>
      <c r="AA25"/>
      <c r="AB25"/>
      <c r="AC25"/>
      <c r="AD25"/>
      <c r="AE25"/>
      <c r="AF25"/>
    </row>
    <row r="26" spans="1:32" s="1" customFormat="1" ht="12.75">
      <c r="A26" s="27" t="s">
        <v>281</v>
      </c>
      <c r="B26" t="s">
        <v>282</v>
      </c>
      <c r="C26" s="1" t="s">
        <v>83</v>
      </c>
      <c r="D26" s="1" t="s">
        <v>26</v>
      </c>
      <c r="E26" s="1" t="s">
        <v>292</v>
      </c>
      <c r="F26" s="7"/>
      <c r="H26" s="42">
        <v>126.32642748863061</v>
      </c>
      <c r="I26" s="42">
        <v>14500.307188461047</v>
      </c>
      <c r="J26" s="6"/>
      <c r="K26" s="2">
        <v>63.35</v>
      </c>
      <c r="L26" s="4">
        <v>4.37</v>
      </c>
      <c r="M26" s="1" t="s">
        <v>28</v>
      </c>
      <c r="N26" s="2">
        <v>13.06</v>
      </c>
      <c r="O26" s="1" t="s">
        <v>28</v>
      </c>
      <c r="P26" s="3">
        <v>0.0035</v>
      </c>
      <c r="Q26" s="4">
        <v>1.806</v>
      </c>
      <c r="R26" s="2">
        <v>14.55</v>
      </c>
      <c r="S26" s="4">
        <v>3.099</v>
      </c>
      <c r="T26" s="6">
        <f t="shared" si="1"/>
        <v>516</v>
      </c>
      <c r="U26" s="6"/>
      <c r="V26" s="45"/>
      <c r="W26" s="45">
        <v>-12.4</v>
      </c>
      <c r="X26" s="38">
        <v>1.3</v>
      </c>
      <c r="Y26" s="2"/>
      <c r="Z26" s="38"/>
      <c r="AA26"/>
      <c r="AB26"/>
      <c r="AC26"/>
      <c r="AD26"/>
      <c r="AE26"/>
      <c r="AF26"/>
    </row>
    <row r="27" spans="1:32" s="1" customFormat="1" ht="12.75">
      <c r="A27" s="27" t="s">
        <v>283</v>
      </c>
      <c r="B27" t="s">
        <v>398</v>
      </c>
      <c r="C27" s="1" t="s">
        <v>83</v>
      </c>
      <c r="D27" s="1" t="s">
        <v>26</v>
      </c>
      <c r="E27" s="1" t="s">
        <v>258</v>
      </c>
      <c r="F27" s="7"/>
      <c r="H27" s="42">
        <v>547.0459518599562</v>
      </c>
      <c r="I27" s="42">
        <v>2942.863631955161</v>
      </c>
      <c r="J27" s="6"/>
      <c r="K27" s="2">
        <v>50.42</v>
      </c>
      <c r="L27" s="4">
        <v>5.998</v>
      </c>
      <c r="M27" s="1" t="s">
        <v>28</v>
      </c>
      <c r="N27" s="2">
        <v>18.76</v>
      </c>
      <c r="O27" s="1">
        <v>0.005</v>
      </c>
      <c r="P27" s="8">
        <v>0.034</v>
      </c>
      <c r="Q27" s="4">
        <v>1.31</v>
      </c>
      <c r="R27" s="4">
        <v>8.88</v>
      </c>
      <c r="S27" s="2">
        <v>15.19</v>
      </c>
      <c r="T27" s="6">
        <f t="shared" si="1"/>
        <v>38.529411764705884</v>
      </c>
      <c r="U27" s="6"/>
      <c r="V27" s="45"/>
      <c r="W27" s="45">
        <v>-13.1</v>
      </c>
      <c r="X27" s="38">
        <v>0.4</v>
      </c>
      <c r="Y27" s="2"/>
      <c r="Z27" s="38"/>
      <c r="AA27"/>
      <c r="AB27"/>
      <c r="AC27"/>
      <c r="AD27"/>
      <c r="AE27"/>
      <c r="AF27"/>
    </row>
    <row r="28" spans="1:32" s="1" customFormat="1" ht="12.75">
      <c r="A28" s="27" t="s">
        <v>399</v>
      </c>
      <c r="B28" t="s">
        <v>400</v>
      </c>
      <c r="C28" s="1" t="s">
        <v>83</v>
      </c>
      <c r="D28" s="1" t="s">
        <v>26</v>
      </c>
      <c r="E28" s="1" t="s">
        <v>292</v>
      </c>
      <c r="F28" s="7"/>
      <c r="H28" s="42">
        <v>204.96003279360528</v>
      </c>
      <c r="I28" s="42">
        <v>8023.637762541509</v>
      </c>
      <c r="J28" s="6"/>
      <c r="K28" s="2">
        <v>49.75</v>
      </c>
      <c r="L28" s="4">
        <v>5.548</v>
      </c>
      <c r="M28" s="1" t="s">
        <v>28</v>
      </c>
      <c r="N28" s="2">
        <v>12.4</v>
      </c>
      <c r="O28" s="1" t="s">
        <v>28</v>
      </c>
      <c r="P28" s="8">
        <v>0.0316</v>
      </c>
      <c r="Q28" s="4">
        <v>2.7</v>
      </c>
      <c r="R28" s="2">
        <v>21.97</v>
      </c>
      <c r="S28" s="4">
        <v>7.634</v>
      </c>
      <c r="T28" s="6">
        <f t="shared" si="1"/>
        <v>85.44303797468355</v>
      </c>
      <c r="U28" s="6"/>
      <c r="V28" s="45"/>
      <c r="W28" s="45"/>
      <c r="X28" s="38">
        <v>0.9</v>
      </c>
      <c r="Y28" s="2"/>
      <c r="Z28" s="38"/>
      <c r="AA28"/>
      <c r="AB28"/>
      <c r="AC28"/>
      <c r="AD28"/>
      <c r="AE28"/>
      <c r="AF28"/>
    </row>
    <row r="29" spans="1:32" s="1" customFormat="1" ht="12.75">
      <c r="A29" s="27" t="s">
        <v>401</v>
      </c>
      <c r="B29" t="s">
        <v>402</v>
      </c>
      <c r="C29" s="1" t="s">
        <v>83</v>
      </c>
      <c r="D29" s="1" t="s">
        <v>26</v>
      </c>
      <c r="E29" s="1" t="s">
        <v>292</v>
      </c>
      <c r="F29" s="7"/>
      <c r="H29" s="42">
        <v>239.34897079942556</v>
      </c>
      <c r="I29" s="42">
        <v>7123.455684987014</v>
      </c>
      <c r="J29" s="6"/>
      <c r="K29" s="2">
        <v>55.59</v>
      </c>
      <c r="L29" s="4">
        <v>5.142</v>
      </c>
      <c r="M29" s="1" t="s">
        <v>28</v>
      </c>
      <c r="N29" s="2">
        <v>14.68</v>
      </c>
      <c r="O29" s="1" t="s">
        <v>28</v>
      </c>
      <c r="P29" s="8">
        <v>0.0169</v>
      </c>
      <c r="Q29" s="4">
        <v>1.718</v>
      </c>
      <c r="R29" s="2">
        <v>16</v>
      </c>
      <c r="S29" s="4">
        <v>6.753</v>
      </c>
      <c r="T29" s="6">
        <f t="shared" si="1"/>
        <v>101.65680473372782</v>
      </c>
      <c r="U29" s="6"/>
      <c r="V29" s="45"/>
      <c r="W29" s="45">
        <v>-12.2</v>
      </c>
      <c r="X29" s="38">
        <v>1.2</v>
      </c>
      <c r="Y29" s="2">
        <v>-0.2</v>
      </c>
      <c r="Z29" s="38"/>
      <c r="AA29"/>
      <c r="AB29"/>
      <c r="AC29"/>
      <c r="AD29"/>
      <c r="AE29"/>
      <c r="AF29"/>
    </row>
    <row r="30" spans="1:32" s="1" customFormat="1" ht="12.75">
      <c r="A30" s="27" t="s">
        <v>403</v>
      </c>
      <c r="B30" t="s">
        <v>404</v>
      </c>
      <c r="C30" s="1" t="s">
        <v>83</v>
      </c>
      <c r="D30" s="1" t="s">
        <v>26</v>
      </c>
      <c r="E30" s="1" t="s">
        <v>295</v>
      </c>
      <c r="F30" s="7"/>
      <c r="H30" s="42">
        <v>211.3718030014796</v>
      </c>
      <c r="I30" s="42">
        <v>8377.664033063707</v>
      </c>
      <c r="J30" s="6"/>
      <c r="K30" s="2">
        <v>61.33</v>
      </c>
      <c r="L30" s="4">
        <v>3.868</v>
      </c>
      <c r="M30" s="1" t="s">
        <v>28</v>
      </c>
      <c r="N30" s="2">
        <v>16.53</v>
      </c>
      <c r="O30" s="1" t="s">
        <v>28</v>
      </c>
      <c r="P30" s="1" t="s">
        <v>28</v>
      </c>
      <c r="Q30" s="4">
        <v>1.857</v>
      </c>
      <c r="R30" s="2">
        <v>12.91</v>
      </c>
      <c r="S30" s="4">
        <v>3.932</v>
      </c>
      <c r="T30" s="6" t="s">
        <v>296</v>
      </c>
      <c r="U30" s="6"/>
      <c r="V30" s="45"/>
      <c r="W30" s="45">
        <v>-13.3</v>
      </c>
      <c r="X30" s="38">
        <v>2.6</v>
      </c>
      <c r="Y30" s="2"/>
      <c r="Z30" s="38"/>
      <c r="AA30"/>
      <c r="AB30"/>
      <c r="AC30"/>
      <c r="AD30"/>
      <c r="AE30"/>
      <c r="AF30"/>
    </row>
    <row r="31" spans="1:32" s="1" customFormat="1" ht="12.75">
      <c r="A31" s="27" t="s">
        <v>405</v>
      </c>
      <c r="B31" t="s">
        <v>406</v>
      </c>
      <c r="C31" s="1" t="s">
        <v>83</v>
      </c>
      <c r="D31" s="1" t="s">
        <v>26</v>
      </c>
      <c r="E31" s="1" t="s">
        <v>407</v>
      </c>
      <c r="F31" s="7"/>
      <c r="H31" s="42">
        <v>67.98096532970767</v>
      </c>
      <c r="I31" s="42">
        <v>25533.974171385136</v>
      </c>
      <c r="J31" s="6"/>
      <c r="K31" s="2">
        <v>58.28</v>
      </c>
      <c r="L31" s="4">
        <v>4.527</v>
      </c>
      <c r="M31" s="1" t="s">
        <v>28</v>
      </c>
      <c r="N31" s="2">
        <v>15.46</v>
      </c>
      <c r="O31" s="1" t="s">
        <v>28</v>
      </c>
      <c r="P31" s="1" t="s">
        <v>28</v>
      </c>
      <c r="Q31" s="4">
        <v>1.717</v>
      </c>
      <c r="R31" s="2">
        <v>16.31</v>
      </c>
      <c r="S31" s="4">
        <v>3.95</v>
      </c>
      <c r="T31" s="6" t="s">
        <v>296</v>
      </c>
      <c r="U31" s="6"/>
      <c r="V31" s="45"/>
      <c r="W31" s="45"/>
      <c r="X31" s="45">
        <v>1</v>
      </c>
      <c r="Y31" s="2"/>
      <c r="Z31" s="45"/>
      <c r="AA31"/>
      <c r="AB31"/>
      <c r="AC31"/>
      <c r="AD31"/>
      <c r="AE31"/>
      <c r="AF31"/>
    </row>
    <row r="32" spans="1:32" s="1" customFormat="1" ht="12.75">
      <c r="A32" s="27" t="s">
        <v>408</v>
      </c>
      <c r="B32" t="s">
        <v>118</v>
      </c>
      <c r="C32" s="1" t="s">
        <v>82</v>
      </c>
      <c r="D32" s="1" t="s">
        <v>26</v>
      </c>
      <c r="E32" s="1" t="s">
        <v>119</v>
      </c>
      <c r="F32" s="7"/>
      <c r="H32" s="42">
        <v>3142.6775612822125</v>
      </c>
      <c r="I32" s="42">
        <v>500.0684171646283</v>
      </c>
      <c r="J32" s="6"/>
      <c r="K32" s="2">
        <v>52.7</v>
      </c>
      <c r="L32" s="4">
        <v>9.497</v>
      </c>
      <c r="M32" s="8">
        <v>0.03</v>
      </c>
      <c r="N32" s="2">
        <v>31.53</v>
      </c>
      <c r="O32" s="1">
        <v>0.0147</v>
      </c>
      <c r="P32" s="1">
        <v>0.0164</v>
      </c>
      <c r="Q32" s="4">
        <v>1.003</v>
      </c>
      <c r="R32" s="4">
        <v>0.276</v>
      </c>
      <c r="S32" s="4">
        <v>5.363</v>
      </c>
      <c r="T32" s="6">
        <f t="shared" si="1"/>
        <v>61.158536585365844</v>
      </c>
      <c r="U32" s="6"/>
      <c r="V32" s="45"/>
      <c r="W32" s="45"/>
      <c r="X32" s="38">
        <v>0.9</v>
      </c>
      <c r="Y32" s="2"/>
      <c r="Z32" s="38"/>
      <c r="AA32"/>
      <c r="AB32"/>
      <c r="AC32"/>
      <c r="AD32"/>
      <c r="AE32"/>
      <c r="AF32"/>
    </row>
    <row r="33" spans="1:32" s="1" customFormat="1" ht="12.75">
      <c r="A33" s="27" t="s">
        <v>158</v>
      </c>
      <c r="B33" t="s">
        <v>308</v>
      </c>
      <c r="C33" s="1" t="s">
        <v>82</v>
      </c>
      <c r="D33" s="1" t="s">
        <v>26</v>
      </c>
      <c r="E33" s="1" t="s">
        <v>119</v>
      </c>
      <c r="F33" s="7"/>
      <c r="H33" s="42">
        <v>2276</v>
      </c>
      <c r="I33" s="42">
        <v>668</v>
      </c>
      <c r="J33" s="6"/>
      <c r="K33" s="2">
        <v>48.53</v>
      </c>
      <c r="L33" s="4">
        <v>7.68</v>
      </c>
      <c r="M33" s="3">
        <v>0.00472</v>
      </c>
      <c r="N33" s="2">
        <v>28.2</v>
      </c>
      <c r="O33" s="1">
        <v>0.038</v>
      </c>
      <c r="P33" s="1">
        <v>0.023</v>
      </c>
      <c r="Q33" s="4">
        <v>2.46</v>
      </c>
      <c r="R33" s="4">
        <v>5.62</v>
      </c>
      <c r="S33" s="4">
        <v>7.35</v>
      </c>
      <c r="T33" s="6">
        <v>106.95652173913044</v>
      </c>
      <c r="U33" s="6"/>
      <c r="V33" s="45"/>
      <c r="W33" s="45"/>
      <c r="X33" s="38"/>
      <c r="Y33" s="2"/>
      <c r="Z33" s="38"/>
      <c r="AA33"/>
      <c r="AB33"/>
      <c r="AC33"/>
      <c r="AD33"/>
      <c r="AE33"/>
      <c r="AF33"/>
    </row>
    <row r="34" spans="1:32" s="1" customFormat="1" ht="12.75">
      <c r="A34" s="80" t="s">
        <v>120</v>
      </c>
      <c r="B34" s="5" t="s">
        <v>121</v>
      </c>
      <c r="C34" s="1" t="s">
        <v>84</v>
      </c>
      <c r="D34" s="1" t="s">
        <v>26</v>
      </c>
      <c r="E34" s="1" t="s">
        <v>122</v>
      </c>
      <c r="G34" s="1">
        <v>8.3</v>
      </c>
      <c r="H34" s="42">
        <v>193.46101760495262</v>
      </c>
      <c r="I34" s="42">
        <v>9012.690337408108</v>
      </c>
      <c r="J34" s="6"/>
      <c r="K34" s="2">
        <v>60.4</v>
      </c>
      <c r="L34" s="4">
        <v>6.41</v>
      </c>
      <c r="M34" s="1">
        <v>0.00048</v>
      </c>
      <c r="N34" s="2">
        <v>20.72</v>
      </c>
      <c r="O34" s="23">
        <v>0.0057</v>
      </c>
      <c r="P34" s="3">
        <v>0.00459</v>
      </c>
      <c r="Q34" s="8">
        <v>0.831</v>
      </c>
      <c r="R34" s="4">
        <v>3.83</v>
      </c>
      <c r="S34" s="4">
        <v>8.1</v>
      </c>
      <c r="T34" s="6">
        <f aca="true" t="shared" si="2" ref="T34:T44">Q34/P34</f>
        <v>181.0457516339869</v>
      </c>
      <c r="U34" s="6">
        <v>-48.8</v>
      </c>
      <c r="V34" s="45">
        <v>-1.5</v>
      </c>
      <c r="W34" s="45">
        <v>-12.87</v>
      </c>
      <c r="X34" s="2"/>
      <c r="Y34" s="2">
        <v>-1</v>
      </c>
      <c r="Z34" s="38"/>
      <c r="AA34"/>
      <c r="AB34"/>
      <c r="AC34"/>
      <c r="AD34"/>
      <c r="AE34"/>
      <c r="AF34"/>
    </row>
    <row r="35" spans="1:32" s="1" customFormat="1" ht="12.75">
      <c r="A35" s="80" t="s">
        <v>123</v>
      </c>
      <c r="B35" s="5" t="s">
        <v>124</v>
      </c>
      <c r="C35" s="1" t="s">
        <v>84</v>
      </c>
      <c r="D35" s="1" t="s">
        <v>26</v>
      </c>
      <c r="E35" s="1" t="s">
        <v>146</v>
      </c>
      <c r="G35" s="1">
        <v>8.5</v>
      </c>
      <c r="H35" s="42">
        <v>87.41258741258741</v>
      </c>
      <c r="I35" s="42">
        <v>21206.80614375139</v>
      </c>
      <c r="J35" s="6"/>
      <c r="K35" s="2">
        <v>65.11</v>
      </c>
      <c r="L35" s="4">
        <v>4.48</v>
      </c>
      <c r="M35" s="1" t="s">
        <v>28</v>
      </c>
      <c r="N35" s="2">
        <v>13.69</v>
      </c>
      <c r="O35" s="8">
        <v>0.02</v>
      </c>
      <c r="P35" s="3">
        <v>0.0026</v>
      </c>
      <c r="Q35" s="4">
        <v>1.35</v>
      </c>
      <c r="R35" s="4">
        <v>8.98</v>
      </c>
      <c r="S35" s="4">
        <v>6.56</v>
      </c>
      <c r="T35" s="6">
        <f t="shared" si="2"/>
        <v>519.2307692307693</v>
      </c>
      <c r="U35" s="6">
        <v>-50.6</v>
      </c>
      <c r="V35" s="45"/>
      <c r="W35" s="45">
        <v>-12.1</v>
      </c>
      <c r="X35" s="2"/>
      <c r="Y35" s="2">
        <v>-0.3</v>
      </c>
      <c r="Z35" s="38"/>
      <c r="AA35"/>
      <c r="AB35"/>
      <c r="AC35"/>
      <c r="AD35"/>
      <c r="AE35"/>
      <c r="AF35"/>
    </row>
    <row r="36" spans="1:32" s="1" customFormat="1" ht="12.75">
      <c r="A36" s="80" t="s">
        <v>147</v>
      </c>
      <c r="B36" s="5" t="s">
        <v>148</v>
      </c>
      <c r="C36" s="1" t="s">
        <v>84</v>
      </c>
      <c r="D36" s="1" t="s">
        <v>26</v>
      </c>
      <c r="E36" s="1" t="s">
        <v>146</v>
      </c>
      <c r="G36" s="1">
        <v>8.4</v>
      </c>
      <c r="H36" s="42">
        <v>30.95017022593624</v>
      </c>
      <c r="I36" s="42">
        <v>65323.57848987236</v>
      </c>
      <c r="J36" s="6"/>
      <c r="K36" s="2">
        <v>74.77</v>
      </c>
      <c r="L36" s="4">
        <v>1.63</v>
      </c>
      <c r="M36" s="1" t="s">
        <v>28</v>
      </c>
      <c r="N36" s="2">
        <v>7.41</v>
      </c>
      <c r="O36" s="8">
        <v>0.013</v>
      </c>
      <c r="P36" s="3">
        <v>0.003</v>
      </c>
      <c r="Q36" s="4">
        <v>1.79</v>
      </c>
      <c r="R36" s="4">
        <v>11.58</v>
      </c>
      <c r="S36" s="4">
        <v>2.65</v>
      </c>
      <c r="T36" s="6">
        <f t="shared" si="2"/>
        <v>596.6666666666666</v>
      </c>
      <c r="U36" s="6">
        <v>-49.3</v>
      </c>
      <c r="V36" s="45"/>
      <c r="W36" s="45">
        <v>-11.8</v>
      </c>
      <c r="X36" s="2">
        <v>1.5</v>
      </c>
      <c r="Y36" s="2"/>
      <c r="Z36" s="38"/>
      <c r="AA36"/>
      <c r="AB36"/>
      <c r="AC36"/>
      <c r="AD36"/>
      <c r="AE36"/>
      <c r="AF36"/>
    </row>
    <row r="37" spans="1:32" s="1" customFormat="1" ht="12.75">
      <c r="A37" s="80" t="s">
        <v>149</v>
      </c>
      <c r="B37" s="5" t="s">
        <v>150</v>
      </c>
      <c r="C37" s="1" t="s">
        <v>84</v>
      </c>
      <c r="D37" s="1" t="s">
        <v>26</v>
      </c>
      <c r="E37" s="1" t="s">
        <v>146</v>
      </c>
      <c r="G37" s="1">
        <v>8.6</v>
      </c>
      <c r="H37" s="42">
        <v>97.18172983479107</v>
      </c>
      <c r="I37" s="42">
        <v>19219.535721828077</v>
      </c>
      <c r="J37" s="6"/>
      <c r="K37" s="2">
        <v>66.78</v>
      </c>
      <c r="L37" s="4">
        <v>4.52</v>
      </c>
      <c r="M37" s="1">
        <v>0.0023</v>
      </c>
      <c r="N37" s="2">
        <v>15.05</v>
      </c>
      <c r="O37" s="3">
        <v>0.0079</v>
      </c>
      <c r="P37" s="3">
        <v>0.0056</v>
      </c>
      <c r="Q37" s="4">
        <v>1.23</v>
      </c>
      <c r="R37" s="4">
        <v>6.57</v>
      </c>
      <c r="S37" s="4">
        <v>5.96</v>
      </c>
      <c r="T37" s="6">
        <f t="shared" si="2"/>
        <v>219.64285714285714</v>
      </c>
      <c r="U37" s="6">
        <v>-50.9</v>
      </c>
      <c r="V37" s="45"/>
      <c r="W37" s="45">
        <v>-13.1</v>
      </c>
      <c r="X37" s="2"/>
      <c r="Y37" s="2"/>
      <c r="Z37" s="38"/>
      <c r="AA37"/>
      <c r="AB37"/>
      <c r="AC37"/>
      <c r="AD37"/>
      <c r="AE37"/>
      <c r="AF37"/>
    </row>
    <row r="38" spans="1:32" s="1" customFormat="1" ht="12.75">
      <c r="A38" s="80" t="s">
        <v>151</v>
      </c>
      <c r="B38" s="5" t="s">
        <v>257</v>
      </c>
      <c r="C38" s="1" t="s">
        <v>83</v>
      </c>
      <c r="D38" s="1" t="s">
        <v>26</v>
      </c>
      <c r="E38" s="1" t="s">
        <v>146</v>
      </c>
      <c r="G38" s="1">
        <v>8.2</v>
      </c>
      <c r="H38" s="42">
        <v>294.2907592701589</v>
      </c>
      <c r="I38" s="42">
        <v>5215.19517031849</v>
      </c>
      <c r="J38" s="6"/>
      <c r="K38" s="2">
        <v>48.36</v>
      </c>
      <c r="L38" s="4">
        <v>6.75</v>
      </c>
      <c r="M38" s="1">
        <v>0.0004</v>
      </c>
      <c r="N38" s="2">
        <v>24.8</v>
      </c>
      <c r="O38" s="3" t="s">
        <v>28</v>
      </c>
      <c r="P38" s="8">
        <v>0.0117</v>
      </c>
      <c r="Q38" s="4">
        <v>1.55</v>
      </c>
      <c r="R38" s="4">
        <v>10.07</v>
      </c>
      <c r="S38" s="4">
        <v>8.89</v>
      </c>
      <c r="T38" s="6">
        <f t="shared" si="2"/>
        <v>132.47863247863248</v>
      </c>
      <c r="U38" s="6">
        <v>-49</v>
      </c>
      <c r="V38" s="45"/>
      <c r="W38" s="45">
        <v>-13.2</v>
      </c>
      <c r="X38" s="2"/>
      <c r="Y38" s="2"/>
      <c r="Z38" s="38"/>
      <c r="AA38"/>
      <c r="AB38"/>
      <c r="AC38"/>
      <c r="AD38"/>
      <c r="AE38"/>
      <c r="AF38"/>
    </row>
    <row r="39" spans="1:32" s="1" customFormat="1" ht="12.75">
      <c r="A39" s="80" t="s">
        <v>307</v>
      </c>
      <c r="B39" s="5" t="s">
        <v>308</v>
      </c>
      <c r="C39" s="1" t="s">
        <v>82</v>
      </c>
      <c r="D39" s="1" t="s">
        <v>26</v>
      </c>
      <c r="E39" s="1" t="s">
        <v>309</v>
      </c>
      <c r="G39" s="1">
        <v>7.1</v>
      </c>
      <c r="H39" s="42">
        <v>1685.7720836142955</v>
      </c>
      <c r="I39" s="42">
        <v>979.3689050608212</v>
      </c>
      <c r="J39" s="6"/>
      <c r="K39" s="2">
        <v>55.3</v>
      </c>
      <c r="L39" s="4">
        <v>7.37</v>
      </c>
      <c r="M39" s="1" t="s">
        <v>28</v>
      </c>
      <c r="N39" s="2">
        <v>24.6</v>
      </c>
      <c r="O39" s="3" t="s">
        <v>28</v>
      </c>
      <c r="P39" s="8">
        <v>0.024</v>
      </c>
      <c r="Q39" s="4">
        <v>2.07</v>
      </c>
      <c r="R39" s="4">
        <v>5.99</v>
      </c>
      <c r="S39" s="4">
        <v>4.99</v>
      </c>
      <c r="T39" s="6">
        <f t="shared" si="2"/>
        <v>86.24999999999999</v>
      </c>
      <c r="U39" s="6">
        <v>-55</v>
      </c>
      <c r="V39" s="45"/>
      <c r="W39" s="45">
        <v>-13.2</v>
      </c>
      <c r="X39" s="2"/>
      <c r="Y39" s="2"/>
      <c r="Z39" s="38"/>
      <c r="AA39"/>
      <c r="AB39"/>
      <c r="AC39"/>
      <c r="AD39"/>
      <c r="AE39"/>
      <c r="AF39"/>
    </row>
    <row r="40" spans="1:32" s="1" customFormat="1" ht="12.75">
      <c r="A40" s="80" t="s">
        <v>310</v>
      </c>
      <c r="B40" s="5" t="s">
        <v>311</v>
      </c>
      <c r="C40" s="1" t="s">
        <v>82</v>
      </c>
      <c r="D40" s="1" t="s">
        <v>26</v>
      </c>
      <c r="E40" s="1" t="s">
        <v>309</v>
      </c>
      <c r="G40" s="2">
        <v>7</v>
      </c>
      <c r="H40" s="42">
        <v>1762.1145374449338</v>
      </c>
      <c r="I40" s="42">
        <v>871.4533275048169</v>
      </c>
      <c r="J40" s="6"/>
      <c r="K40" s="2">
        <v>49.31</v>
      </c>
      <c r="L40" s="4">
        <v>6.13</v>
      </c>
      <c r="M40" s="1">
        <v>0.00036</v>
      </c>
      <c r="N40" s="2">
        <v>26.8</v>
      </c>
      <c r="O40" s="3">
        <v>0.0013</v>
      </c>
      <c r="P40" s="8">
        <v>0.022</v>
      </c>
      <c r="Q40" s="4">
        <v>3.49</v>
      </c>
      <c r="R40" s="4">
        <v>10.96</v>
      </c>
      <c r="S40" s="4">
        <v>3.47</v>
      </c>
      <c r="T40" s="6">
        <f t="shared" si="2"/>
        <v>158.63636363636365</v>
      </c>
      <c r="U40" s="6">
        <v>-57.9</v>
      </c>
      <c r="V40" s="45"/>
      <c r="W40" s="45">
        <v>-12.9</v>
      </c>
      <c r="X40" s="2"/>
      <c r="Y40" s="2"/>
      <c r="Z40" s="38"/>
      <c r="AA40"/>
      <c r="AB40"/>
      <c r="AC40"/>
      <c r="AD40"/>
      <c r="AE40"/>
      <c r="AF40"/>
    </row>
    <row r="41" spans="1:32" s="1" customFormat="1" ht="12.75">
      <c r="A41" s="80" t="s">
        <v>312</v>
      </c>
      <c r="B41" s="5" t="s">
        <v>228</v>
      </c>
      <c r="C41" s="1" t="s">
        <v>82</v>
      </c>
      <c r="D41" s="1" t="s">
        <v>26</v>
      </c>
      <c r="E41" s="1" t="s">
        <v>309</v>
      </c>
      <c r="G41" s="1">
        <v>6.8</v>
      </c>
      <c r="H41" s="42">
        <v>3093.102381688834</v>
      </c>
      <c r="I41" s="42">
        <v>497.73911808529397</v>
      </c>
      <c r="J41" s="6"/>
      <c r="K41" s="2">
        <v>44.9</v>
      </c>
      <c r="L41" s="4">
        <v>8.7</v>
      </c>
      <c r="M41" s="1" t="s">
        <v>28</v>
      </c>
      <c r="N41" s="2">
        <v>22.1</v>
      </c>
      <c r="O41" s="8">
        <v>0.011</v>
      </c>
      <c r="P41" s="8">
        <v>0.046</v>
      </c>
      <c r="Q41" s="4">
        <v>4.55</v>
      </c>
      <c r="R41" s="4">
        <v>13.51</v>
      </c>
      <c r="S41" s="4">
        <v>6.49</v>
      </c>
      <c r="T41" s="6">
        <f t="shared" si="2"/>
        <v>98.91304347826086</v>
      </c>
      <c r="U41" s="6">
        <v>-54.1</v>
      </c>
      <c r="V41" s="45"/>
      <c r="W41" s="45">
        <v>-14.2</v>
      </c>
      <c r="X41" s="2"/>
      <c r="Y41" s="2"/>
      <c r="Z41" s="38"/>
      <c r="AA41"/>
      <c r="AB41"/>
      <c r="AC41"/>
      <c r="AD41"/>
      <c r="AE41"/>
      <c r="AF41"/>
    </row>
    <row r="42" spans="1:32" s="1" customFormat="1" ht="12.75">
      <c r="A42" s="80" t="s">
        <v>313</v>
      </c>
      <c r="B42" s="5" t="s">
        <v>368</v>
      </c>
      <c r="C42" s="1" t="s">
        <v>82</v>
      </c>
      <c r="D42" s="1" t="s">
        <v>26</v>
      </c>
      <c r="E42" s="1" t="s">
        <v>309</v>
      </c>
      <c r="G42" s="1">
        <v>6.8</v>
      </c>
      <c r="H42" s="42">
        <v>2709.29287455974</v>
      </c>
      <c r="I42" s="42">
        <v>622.4733651604417</v>
      </c>
      <c r="J42" s="6"/>
      <c r="K42" s="2">
        <v>58.3</v>
      </c>
      <c r="L42" s="4">
        <v>8.8</v>
      </c>
      <c r="M42" s="1">
        <v>0.00054</v>
      </c>
      <c r="N42" s="2">
        <v>27.2</v>
      </c>
      <c r="O42" s="3">
        <v>0.0092</v>
      </c>
      <c r="P42" s="8">
        <v>0.031</v>
      </c>
      <c r="Q42" s="4">
        <v>1.37</v>
      </c>
      <c r="R42" s="4">
        <v>0.72</v>
      </c>
      <c r="S42" s="4">
        <v>3.91</v>
      </c>
      <c r="T42" s="6">
        <f t="shared" si="2"/>
        <v>44.193548387096776</v>
      </c>
      <c r="U42" s="6">
        <v>-58.4</v>
      </c>
      <c r="V42" s="45"/>
      <c r="W42" s="45">
        <v>-14.4</v>
      </c>
      <c r="X42" s="2"/>
      <c r="Y42" s="2"/>
      <c r="Z42" s="38"/>
      <c r="AA42"/>
      <c r="AB42"/>
      <c r="AC42"/>
      <c r="AD42"/>
      <c r="AE42"/>
      <c r="AF42"/>
    </row>
    <row r="43" spans="1:32" s="1" customFormat="1" ht="12.75">
      <c r="A43" s="80" t="s">
        <v>314</v>
      </c>
      <c r="B43" s="5" t="s">
        <v>315</v>
      </c>
      <c r="C43" s="1" t="s">
        <v>82</v>
      </c>
      <c r="D43" s="1" t="s">
        <v>26</v>
      </c>
      <c r="E43" s="1" t="s">
        <v>309</v>
      </c>
      <c r="G43" s="1">
        <v>6.9</v>
      </c>
      <c r="H43" s="42">
        <v>2084.636230977694</v>
      </c>
      <c r="I43" s="42">
        <v>870.8689441388459</v>
      </c>
      <c r="J43" s="6"/>
      <c r="K43" s="2">
        <v>55.64</v>
      </c>
      <c r="L43" s="4">
        <v>4.65</v>
      </c>
      <c r="M43" s="1" t="s">
        <v>28</v>
      </c>
      <c r="N43" s="4">
        <v>6.96</v>
      </c>
      <c r="O43" s="8" t="s">
        <v>28</v>
      </c>
      <c r="P43" s="8">
        <v>0.095</v>
      </c>
      <c r="Q43" s="4">
        <v>9.84</v>
      </c>
      <c r="R43" s="4">
        <v>18.83</v>
      </c>
      <c r="S43" s="4">
        <v>4</v>
      </c>
      <c r="T43" s="6">
        <f t="shared" si="2"/>
        <v>103.57894736842105</v>
      </c>
      <c r="U43" s="6">
        <v>-56.9</v>
      </c>
      <c r="V43" s="45"/>
      <c r="W43" s="45">
        <v>-12.9</v>
      </c>
      <c r="X43" s="2"/>
      <c r="Y43" s="2"/>
      <c r="Z43" s="38"/>
      <c r="AA43"/>
      <c r="AB43"/>
      <c r="AC43"/>
      <c r="AD43"/>
      <c r="AE43"/>
      <c r="AF43"/>
    </row>
    <row r="44" spans="1:32" s="1" customFormat="1" ht="12.75">
      <c r="A44" s="80" t="s">
        <v>316</v>
      </c>
      <c r="B44" s="5" t="s">
        <v>317</v>
      </c>
      <c r="C44" s="1" t="s">
        <v>82</v>
      </c>
      <c r="D44" s="1" t="s">
        <v>26</v>
      </c>
      <c r="E44" s="1" t="s">
        <v>309</v>
      </c>
      <c r="G44" s="1">
        <v>7.4</v>
      </c>
      <c r="H44" s="42">
        <v>1350.621285791464</v>
      </c>
      <c r="I44" s="42">
        <v>1343.7891266830184</v>
      </c>
      <c r="J44" s="6"/>
      <c r="K44" s="2">
        <v>65.6</v>
      </c>
      <c r="L44" s="4">
        <v>3.79</v>
      </c>
      <c r="M44" s="1" t="s">
        <v>28</v>
      </c>
      <c r="N44" s="4">
        <v>8.64</v>
      </c>
      <c r="O44" s="3">
        <v>0.0065</v>
      </c>
      <c r="P44" s="8">
        <v>0.034</v>
      </c>
      <c r="Q44" s="4">
        <v>4.46</v>
      </c>
      <c r="R44" s="4">
        <v>1.21</v>
      </c>
      <c r="S44" s="4">
        <v>5.31</v>
      </c>
      <c r="T44" s="6">
        <f t="shared" si="2"/>
        <v>131.17647058823528</v>
      </c>
      <c r="U44" s="6">
        <v>-57.9</v>
      </c>
      <c r="V44" s="45"/>
      <c r="W44" s="45">
        <v>-12.8</v>
      </c>
      <c r="X44" s="2"/>
      <c r="Y44" s="2"/>
      <c r="Z44" s="38"/>
      <c r="AA44"/>
      <c r="AB44"/>
      <c r="AC44"/>
      <c r="AD44"/>
      <c r="AE44"/>
      <c r="AF44"/>
    </row>
    <row r="45" spans="1:26" ht="12.75">
      <c r="A45" s="81" t="s">
        <v>448</v>
      </c>
      <c r="B45" t="s">
        <v>449</v>
      </c>
      <c r="C45" s="1" t="s">
        <v>84</v>
      </c>
      <c r="D45" s="1" t="s">
        <v>26</v>
      </c>
      <c r="E45" s="1" t="s">
        <v>450</v>
      </c>
      <c r="F45" s="2">
        <v>5.8</v>
      </c>
      <c r="G45" s="2">
        <v>8.5</v>
      </c>
      <c r="H45" s="42">
        <v>135.77732518669382</v>
      </c>
      <c r="I45" s="42">
        <v>13023.957083617095</v>
      </c>
      <c r="K45" s="2">
        <v>59.9</v>
      </c>
      <c r="L45" s="4">
        <v>6.407</v>
      </c>
      <c r="M45" s="1" t="s">
        <v>28</v>
      </c>
      <c r="N45" s="2">
        <v>16.83</v>
      </c>
      <c r="O45" s="3" t="s">
        <v>28</v>
      </c>
      <c r="P45" s="8">
        <v>0.0434</v>
      </c>
      <c r="Q45" s="8">
        <v>0.7714</v>
      </c>
      <c r="R45" s="4">
        <v>5.115</v>
      </c>
      <c r="S45" s="2">
        <v>11.28</v>
      </c>
      <c r="T45" s="6">
        <f>Q45/P45</f>
        <v>17.774193548387096</v>
      </c>
      <c r="U45" s="6">
        <v>-47</v>
      </c>
      <c r="V45" s="45">
        <v>-0.6</v>
      </c>
      <c r="W45" s="45">
        <v>-12.6</v>
      </c>
      <c r="Z45" s="55"/>
    </row>
    <row r="46" spans="1:26" ht="12.75">
      <c r="A46" s="81" t="s">
        <v>451</v>
      </c>
      <c r="B46" t="s">
        <v>452</v>
      </c>
      <c r="C46" s="1" t="s">
        <v>84</v>
      </c>
      <c r="D46" s="1" t="s">
        <v>26</v>
      </c>
      <c r="E46" s="1" t="s">
        <v>450</v>
      </c>
      <c r="F46" s="2">
        <v>5.6</v>
      </c>
      <c r="G46" s="2">
        <v>8.2</v>
      </c>
      <c r="H46" s="42">
        <v>206.95364238410596</v>
      </c>
      <c r="I46" s="42">
        <v>8254.884117481912</v>
      </c>
      <c r="K46" s="2">
        <v>59.64</v>
      </c>
      <c r="L46" s="4">
        <v>6.168</v>
      </c>
      <c r="M46" s="1" t="s">
        <v>28</v>
      </c>
      <c r="N46" s="2">
        <v>23.36</v>
      </c>
      <c r="O46" s="3" t="s">
        <v>28</v>
      </c>
      <c r="P46" s="8" t="s">
        <v>28</v>
      </c>
      <c r="Q46" s="8">
        <v>0.806</v>
      </c>
      <c r="R46" s="4">
        <v>4.169</v>
      </c>
      <c r="S46" s="4">
        <v>6.247</v>
      </c>
      <c r="T46" s="6" t="s">
        <v>296</v>
      </c>
      <c r="U46" s="6">
        <v>-47.5</v>
      </c>
      <c r="V46" s="45">
        <v>-0.9</v>
      </c>
      <c r="W46" s="45">
        <v>-12.4</v>
      </c>
      <c r="Z46" s="55"/>
    </row>
    <row r="47" spans="1:26" ht="12.75">
      <c r="A47" s="81" t="s">
        <v>77</v>
      </c>
      <c r="B47" t="s">
        <v>78</v>
      </c>
      <c r="C47" s="1" t="s">
        <v>84</v>
      </c>
      <c r="D47" s="1" t="s">
        <v>26</v>
      </c>
      <c r="E47" s="1" t="s">
        <v>450</v>
      </c>
      <c r="F47" s="2">
        <v>6</v>
      </c>
      <c r="G47" s="2">
        <v>8.6</v>
      </c>
      <c r="H47" s="42">
        <v>213.72088053002778</v>
      </c>
      <c r="I47" s="42">
        <v>8370.623061545948</v>
      </c>
      <c r="K47" s="2">
        <v>61.78</v>
      </c>
      <c r="L47" s="4">
        <v>6.479</v>
      </c>
      <c r="M47" s="1" t="s">
        <v>28</v>
      </c>
      <c r="N47" s="2">
        <v>17.6</v>
      </c>
      <c r="O47" s="3">
        <v>0.0019</v>
      </c>
      <c r="P47" s="3">
        <v>0.0041</v>
      </c>
      <c r="Q47" s="8">
        <v>0.7144</v>
      </c>
      <c r="R47" s="4">
        <v>4.231</v>
      </c>
      <c r="S47" s="4">
        <v>9.384</v>
      </c>
      <c r="T47" s="6">
        <f aca="true" t="shared" si="3" ref="T47:T55">Q47/P47</f>
        <v>174.2439024390244</v>
      </c>
      <c r="U47" s="6">
        <v>-42.5</v>
      </c>
      <c r="V47" s="45">
        <v>-1.8</v>
      </c>
      <c r="W47" s="45">
        <v>-12.7</v>
      </c>
      <c r="Z47" s="55"/>
    </row>
    <row r="48" spans="1:24" ht="12.75">
      <c r="A48" s="81" t="s">
        <v>79</v>
      </c>
      <c r="B48" t="s">
        <v>333</v>
      </c>
      <c r="C48" s="1" t="s">
        <v>84</v>
      </c>
      <c r="D48" s="1" t="s">
        <v>26</v>
      </c>
      <c r="E48" s="1" t="s">
        <v>450</v>
      </c>
      <c r="F48" s="2">
        <v>5.8</v>
      </c>
      <c r="G48" s="2">
        <v>8.6</v>
      </c>
      <c r="H48" s="42">
        <v>167.19612104999163</v>
      </c>
      <c r="I48" s="42">
        <v>11837.245636106994</v>
      </c>
      <c r="K48" s="2">
        <v>74.11</v>
      </c>
      <c r="L48" s="4">
        <v>4.134</v>
      </c>
      <c r="M48" s="1" t="s">
        <v>28</v>
      </c>
      <c r="N48" s="2">
        <v>12.96</v>
      </c>
      <c r="O48" s="3">
        <v>0.0014</v>
      </c>
      <c r="P48" s="3">
        <v>0.0029</v>
      </c>
      <c r="Q48" s="3">
        <v>0.4495</v>
      </c>
      <c r="R48" s="4">
        <v>3.163</v>
      </c>
      <c r="S48" s="4">
        <v>5.054</v>
      </c>
      <c r="T48" s="6">
        <f t="shared" si="3"/>
        <v>155.00000000000003</v>
      </c>
      <c r="U48" s="6">
        <v>-50.5</v>
      </c>
      <c r="V48" s="45">
        <v>-3.85</v>
      </c>
      <c r="W48" s="45">
        <v>-11.8</v>
      </c>
      <c r="X48" s="2">
        <v>0.2</v>
      </c>
    </row>
    <row r="49" spans="1:23" ht="12.75">
      <c r="A49" s="81" t="s">
        <v>80</v>
      </c>
      <c r="B49" t="s">
        <v>260</v>
      </c>
      <c r="C49" s="1" t="s">
        <v>84</v>
      </c>
      <c r="D49" s="1" t="s">
        <v>26</v>
      </c>
      <c r="E49" s="1" t="s">
        <v>261</v>
      </c>
      <c r="F49" s="2">
        <v>5.2</v>
      </c>
      <c r="G49" s="2">
        <v>8.3</v>
      </c>
      <c r="H49" s="42">
        <v>204.3318348998774</v>
      </c>
      <c r="I49" s="42">
        <v>9253.295570093453</v>
      </c>
      <c r="K49" s="2">
        <v>69.35</v>
      </c>
      <c r="L49" s="4">
        <v>3.58</v>
      </c>
      <c r="M49" s="1" t="s">
        <v>28</v>
      </c>
      <c r="N49" s="2">
        <v>16.97</v>
      </c>
      <c r="O49" s="3" t="s">
        <v>28</v>
      </c>
      <c r="P49" s="8">
        <v>0.0142</v>
      </c>
      <c r="Q49" s="4">
        <v>2.271</v>
      </c>
      <c r="R49" s="4">
        <v>5.359</v>
      </c>
      <c r="S49" s="4">
        <v>2.816</v>
      </c>
      <c r="T49" s="6">
        <f t="shared" si="3"/>
        <v>159.9295774647887</v>
      </c>
      <c r="U49" s="6">
        <v>-48</v>
      </c>
      <c r="V49" s="45">
        <v>-4.15</v>
      </c>
      <c r="W49" s="45">
        <v>-12.3</v>
      </c>
    </row>
    <row r="50" spans="1:23" ht="12.75">
      <c r="A50" s="81" t="s">
        <v>262</v>
      </c>
      <c r="B50" t="s">
        <v>263</v>
      </c>
      <c r="C50" s="1" t="s">
        <v>81</v>
      </c>
      <c r="D50" s="1" t="s">
        <v>26</v>
      </c>
      <c r="E50" s="1" t="s">
        <v>261</v>
      </c>
      <c r="F50" s="2">
        <v>4.7</v>
      </c>
      <c r="G50" s="2">
        <v>4.1</v>
      </c>
      <c r="H50" s="42">
        <v>848.8964346349745</v>
      </c>
      <c r="I50" s="42">
        <v>2057.434268973363</v>
      </c>
      <c r="K50" s="2">
        <v>60</v>
      </c>
      <c r="L50" s="4">
        <v>4.12</v>
      </c>
      <c r="M50" s="1" t="s">
        <v>28</v>
      </c>
      <c r="N50" s="2">
        <v>19.5</v>
      </c>
      <c r="O50" s="3" t="s">
        <v>28</v>
      </c>
      <c r="P50" s="8">
        <v>0.019</v>
      </c>
      <c r="Q50" s="4">
        <v>4.37</v>
      </c>
      <c r="R50" s="4">
        <v>9.3</v>
      </c>
      <c r="S50" s="4">
        <v>3.17</v>
      </c>
      <c r="T50" s="6">
        <f t="shared" si="3"/>
        <v>230</v>
      </c>
      <c r="U50" s="6">
        <v>-55</v>
      </c>
      <c r="V50" s="45">
        <v>-4.35</v>
      </c>
      <c r="W50" s="45">
        <v>-13.3</v>
      </c>
    </row>
    <row r="51" spans="1:24" ht="12.75">
      <c r="A51" s="81" t="s">
        <v>264</v>
      </c>
      <c r="B51" t="s">
        <v>265</v>
      </c>
      <c r="C51" s="1" t="s">
        <v>81</v>
      </c>
      <c r="D51" s="1" t="s">
        <v>26</v>
      </c>
      <c r="E51" s="1" t="s">
        <v>261</v>
      </c>
      <c r="F51" s="2">
        <v>4.5</v>
      </c>
      <c r="G51" s="2">
        <v>7.7</v>
      </c>
      <c r="H51" s="42">
        <v>597.7286312014345</v>
      </c>
      <c r="I51" s="42">
        <v>3176.617517002776</v>
      </c>
      <c r="K51" s="2">
        <v>68.3</v>
      </c>
      <c r="L51" s="4">
        <v>4.29</v>
      </c>
      <c r="M51" s="1" t="s">
        <v>28</v>
      </c>
      <c r="N51" s="2">
        <v>14.93</v>
      </c>
      <c r="O51" s="3" t="s">
        <v>28</v>
      </c>
      <c r="P51" s="8">
        <v>0.0173</v>
      </c>
      <c r="Q51" s="4">
        <v>2.73</v>
      </c>
      <c r="R51" s="4">
        <v>8.2</v>
      </c>
      <c r="S51" s="4">
        <v>1.76</v>
      </c>
      <c r="T51" s="6">
        <f t="shared" si="3"/>
        <v>157.80346820809248</v>
      </c>
      <c r="U51" s="6">
        <v>-53.5</v>
      </c>
      <c r="V51" s="45">
        <v>-3.8</v>
      </c>
      <c r="W51" s="45">
        <v>-13.1</v>
      </c>
      <c r="X51" s="2">
        <v>0.3</v>
      </c>
    </row>
    <row r="52" spans="1:23" ht="12.75">
      <c r="A52" s="81" t="s">
        <v>266</v>
      </c>
      <c r="B52" t="s">
        <v>267</v>
      </c>
      <c r="C52" s="1" t="s">
        <v>84</v>
      </c>
      <c r="D52" s="1" t="s">
        <v>26</v>
      </c>
      <c r="E52" s="1" t="s">
        <v>261</v>
      </c>
      <c r="F52" s="2">
        <v>6.5</v>
      </c>
      <c r="G52" s="2">
        <v>8.6</v>
      </c>
      <c r="H52" s="42">
        <v>104.29703796412183</v>
      </c>
      <c r="I52" s="42">
        <v>17792.37368925283</v>
      </c>
      <c r="K52" s="2">
        <v>63.76</v>
      </c>
      <c r="L52" s="4">
        <v>5.087</v>
      </c>
      <c r="M52" s="1" t="s">
        <v>28</v>
      </c>
      <c r="N52" s="2">
        <v>11.58</v>
      </c>
      <c r="O52" s="3" t="s">
        <v>28</v>
      </c>
      <c r="P52" s="3">
        <v>0.0038</v>
      </c>
      <c r="Q52" s="4">
        <v>1.176</v>
      </c>
      <c r="R52" s="2">
        <v>10.1</v>
      </c>
      <c r="S52" s="4">
        <v>8.538</v>
      </c>
      <c r="T52" s="6">
        <f t="shared" si="3"/>
        <v>309.4736842105263</v>
      </c>
      <c r="U52" s="6">
        <v>-44</v>
      </c>
      <c r="V52" s="45">
        <v>-1.7</v>
      </c>
      <c r="W52" s="45">
        <v>-12.5</v>
      </c>
    </row>
    <row r="53" spans="1:23" ht="12.75">
      <c r="A53" s="81" t="s">
        <v>268</v>
      </c>
      <c r="B53" t="s">
        <v>144</v>
      </c>
      <c r="C53" s="1" t="s">
        <v>84</v>
      </c>
      <c r="D53" s="1" t="s">
        <v>26</v>
      </c>
      <c r="E53" s="1" t="s">
        <v>261</v>
      </c>
      <c r="F53" s="2">
        <v>6.5</v>
      </c>
      <c r="G53" s="2">
        <v>8.6</v>
      </c>
      <c r="H53" s="42">
        <v>51.22950819672131</v>
      </c>
      <c r="I53" s="42">
        <v>35918.12422726748</v>
      </c>
      <c r="K53" s="2">
        <v>64.12</v>
      </c>
      <c r="L53" s="4">
        <v>2.415</v>
      </c>
      <c r="M53" s="1" t="s">
        <v>28</v>
      </c>
      <c r="N53" s="2">
        <v>10.96</v>
      </c>
      <c r="O53" s="3">
        <v>0.0076</v>
      </c>
      <c r="P53" s="8">
        <v>0.0096</v>
      </c>
      <c r="Q53" s="4">
        <v>1.562</v>
      </c>
      <c r="R53" s="2">
        <v>13.29</v>
      </c>
      <c r="S53" s="4">
        <v>7.714</v>
      </c>
      <c r="T53" s="6">
        <f t="shared" si="3"/>
        <v>162.70833333333334</v>
      </c>
      <c r="U53" s="6">
        <v>-45.5</v>
      </c>
      <c r="V53" s="45">
        <v>-2.3</v>
      </c>
      <c r="W53" s="45">
        <v>-12.5</v>
      </c>
    </row>
    <row r="54" spans="1:25" ht="12.75">
      <c r="A54" s="27" t="s">
        <v>145</v>
      </c>
      <c r="B54" t="s">
        <v>298</v>
      </c>
      <c r="C54" s="1" t="s">
        <v>81</v>
      </c>
      <c r="D54" s="1" t="s">
        <v>26</v>
      </c>
      <c r="E54" s="1" t="s">
        <v>299</v>
      </c>
      <c r="F54" s="2">
        <v>6</v>
      </c>
      <c r="G54" s="2">
        <v>8.3</v>
      </c>
      <c r="H54" s="42">
        <v>339.328130302002</v>
      </c>
      <c r="I54" s="42">
        <v>4944.275988159234</v>
      </c>
      <c r="K54" s="2">
        <v>54.53</v>
      </c>
      <c r="L54" s="4">
        <v>8.388</v>
      </c>
      <c r="M54" s="1">
        <v>0.0077</v>
      </c>
      <c r="N54" s="2">
        <v>19.89</v>
      </c>
      <c r="O54" s="3">
        <v>0.0043</v>
      </c>
      <c r="P54" s="3">
        <v>0.0051</v>
      </c>
      <c r="Q54" s="8">
        <v>0.7441</v>
      </c>
      <c r="R54" s="4">
        <v>5.777</v>
      </c>
      <c r="S54" s="2">
        <v>10.75</v>
      </c>
      <c r="T54" s="6">
        <f t="shared" si="3"/>
        <v>145.9019607843137</v>
      </c>
      <c r="U54" s="6">
        <v>-42</v>
      </c>
      <c r="V54" s="45">
        <v>-0.65</v>
      </c>
      <c r="W54" s="45">
        <v>-13.1</v>
      </c>
      <c r="Y54" s="2">
        <v>-0.1</v>
      </c>
    </row>
    <row r="55" spans="1:26" ht="12.75">
      <c r="A55" s="27" t="s">
        <v>300</v>
      </c>
      <c r="B55" t="s">
        <v>342</v>
      </c>
      <c r="C55" s="1" t="s">
        <v>81</v>
      </c>
      <c r="D55" s="1" t="s">
        <v>26</v>
      </c>
      <c r="E55" s="1" t="s">
        <v>299</v>
      </c>
      <c r="F55" s="2">
        <v>6.2</v>
      </c>
      <c r="G55" s="2">
        <v>8.5</v>
      </c>
      <c r="H55" s="42">
        <v>219.39447125932426</v>
      </c>
      <c r="I55" s="42">
        <v>7079.939131117647</v>
      </c>
      <c r="K55" s="2">
        <v>49.4</v>
      </c>
      <c r="L55" s="4">
        <v>6.29</v>
      </c>
      <c r="M55" s="1" t="s">
        <v>28</v>
      </c>
      <c r="N55" s="2">
        <v>23.7</v>
      </c>
      <c r="O55" s="3" t="s">
        <v>28</v>
      </c>
      <c r="P55" s="3">
        <v>0.0093</v>
      </c>
      <c r="Q55" s="8">
        <v>0.808</v>
      </c>
      <c r="R55" s="4">
        <v>4.59</v>
      </c>
      <c r="S55" s="4">
        <v>15.6</v>
      </c>
      <c r="T55" s="6">
        <f t="shared" si="3"/>
        <v>86.88172043010753</v>
      </c>
      <c r="U55" s="6">
        <v>-42.5</v>
      </c>
      <c r="V55" s="45">
        <v>-1.75</v>
      </c>
      <c r="W55" s="45">
        <v>-12.8</v>
      </c>
      <c r="X55" s="2">
        <v>0.6</v>
      </c>
      <c r="Z55" s="55"/>
    </row>
    <row r="56" spans="1:24" ht="12.75">
      <c r="A56" s="27" t="s">
        <v>343</v>
      </c>
      <c r="B56" t="s">
        <v>344</v>
      </c>
      <c r="C56" s="1" t="s">
        <v>84</v>
      </c>
      <c r="D56" s="1" t="s">
        <v>26</v>
      </c>
      <c r="E56" s="1" t="s">
        <v>299</v>
      </c>
      <c r="F56" s="2">
        <v>5.5</v>
      </c>
      <c r="G56" s="2">
        <v>8.7</v>
      </c>
      <c r="H56" s="42">
        <v>118.84953648680771</v>
      </c>
      <c r="I56" s="42">
        <v>16763.27734453119</v>
      </c>
      <c r="K56" s="2">
        <v>72.16</v>
      </c>
      <c r="L56" s="4">
        <v>4.632</v>
      </c>
      <c r="M56" s="1" t="s">
        <v>28</v>
      </c>
      <c r="N56" s="2">
        <v>10.73</v>
      </c>
      <c r="O56" s="3" t="s">
        <v>28</v>
      </c>
      <c r="P56" s="8">
        <v>0.015</v>
      </c>
      <c r="Q56" s="4">
        <v>2.368</v>
      </c>
      <c r="R56" s="4">
        <v>6.456</v>
      </c>
      <c r="S56" s="4">
        <v>3.738</v>
      </c>
      <c r="T56" s="6">
        <f aca="true" t="shared" si="4" ref="T56:T66">Q56/P56</f>
        <v>157.86666666666667</v>
      </c>
      <c r="U56" s="6">
        <v>-52.5</v>
      </c>
      <c r="V56" s="45">
        <v>-5.7</v>
      </c>
      <c r="W56" s="45">
        <v>-11.8</v>
      </c>
      <c r="X56" s="2">
        <v>0.7</v>
      </c>
    </row>
    <row r="57" spans="1:25" ht="12.75">
      <c r="A57" s="80" t="s">
        <v>345</v>
      </c>
      <c r="B57" t="s">
        <v>331</v>
      </c>
      <c r="C57" s="1" t="s">
        <v>84</v>
      </c>
      <c r="D57" s="1" t="s">
        <v>26</v>
      </c>
      <c r="E57" s="1" t="s">
        <v>299</v>
      </c>
      <c r="F57" s="2">
        <v>6.3</v>
      </c>
      <c r="G57" s="2">
        <v>8.6</v>
      </c>
      <c r="H57" s="42">
        <v>89.44543828264759</v>
      </c>
      <c r="I57" s="42">
        <v>23222.479151875694</v>
      </c>
      <c r="K57" s="2">
        <v>79.2</v>
      </c>
      <c r="L57" s="4">
        <v>3.71</v>
      </c>
      <c r="M57" s="1" t="s">
        <v>28</v>
      </c>
      <c r="N57" s="2">
        <v>10.8</v>
      </c>
      <c r="O57" s="3" t="s">
        <v>28</v>
      </c>
      <c r="P57" s="3">
        <v>0.0051</v>
      </c>
      <c r="Q57" s="8">
        <v>0.51</v>
      </c>
      <c r="R57" s="4">
        <v>2.49</v>
      </c>
      <c r="S57" s="4">
        <v>3.17</v>
      </c>
      <c r="T57" s="6">
        <f t="shared" si="4"/>
        <v>100</v>
      </c>
      <c r="U57" s="6">
        <v>-53.5</v>
      </c>
      <c r="V57" s="45">
        <v>-4.35</v>
      </c>
      <c r="W57" s="45">
        <v>-11.7</v>
      </c>
      <c r="Y57" s="2">
        <v>-1.1</v>
      </c>
    </row>
    <row r="58" spans="1:25" ht="12.75">
      <c r="A58" s="27" t="s">
        <v>346</v>
      </c>
      <c r="B58" t="s">
        <v>347</v>
      </c>
      <c r="C58" s="1" t="s">
        <v>81</v>
      </c>
      <c r="D58" s="1" t="s">
        <v>26</v>
      </c>
      <c r="E58" s="1" t="s">
        <v>299</v>
      </c>
      <c r="F58" s="2">
        <v>5.5</v>
      </c>
      <c r="G58" s="2">
        <v>8.3</v>
      </c>
      <c r="H58" s="42">
        <v>208.37674515524066</v>
      </c>
      <c r="I58" s="42">
        <v>8552.00882816038</v>
      </c>
      <c r="K58" s="2">
        <v>64.49</v>
      </c>
      <c r="L58" s="4">
        <v>3.7</v>
      </c>
      <c r="M58" s="1" t="s">
        <v>28</v>
      </c>
      <c r="N58" s="2">
        <v>21.4</v>
      </c>
      <c r="O58" s="3">
        <v>0.0046</v>
      </c>
      <c r="P58" s="3">
        <v>0.0089</v>
      </c>
      <c r="Q58" s="4">
        <v>2.295</v>
      </c>
      <c r="R58" s="4">
        <v>6.699</v>
      </c>
      <c r="S58" s="4">
        <v>1.818</v>
      </c>
      <c r="T58" s="6">
        <f t="shared" si="4"/>
        <v>257.86516853932585</v>
      </c>
      <c r="U58" s="6">
        <v>-51.5</v>
      </c>
      <c r="V58" s="45">
        <v>-5.95</v>
      </c>
      <c r="W58" s="45">
        <v>-13</v>
      </c>
      <c r="Y58" s="2">
        <v>0</v>
      </c>
    </row>
    <row r="59" spans="1:23" ht="12.75">
      <c r="A59" s="27" t="s">
        <v>348</v>
      </c>
      <c r="B59" t="s">
        <v>349</v>
      </c>
      <c r="C59" s="1" t="s">
        <v>81</v>
      </c>
      <c r="D59" s="1" t="s">
        <v>26</v>
      </c>
      <c r="E59" s="1" t="s">
        <v>299</v>
      </c>
      <c r="F59" s="2">
        <v>6</v>
      </c>
      <c r="G59" s="2">
        <v>8.1</v>
      </c>
      <c r="H59" s="42">
        <v>296.5599051008304</v>
      </c>
      <c r="I59" s="42">
        <v>5634.420569015094</v>
      </c>
      <c r="K59" s="2">
        <v>57.26</v>
      </c>
      <c r="L59" s="4">
        <v>5.31</v>
      </c>
      <c r="M59" s="1" t="s">
        <v>28</v>
      </c>
      <c r="N59" s="2">
        <v>23.64</v>
      </c>
      <c r="O59" s="3" t="s">
        <v>28</v>
      </c>
      <c r="P59" s="8">
        <v>0.0129</v>
      </c>
      <c r="Q59" s="4">
        <v>2.552</v>
      </c>
      <c r="R59" s="4">
        <v>7.819</v>
      </c>
      <c r="S59" s="4">
        <v>3.781</v>
      </c>
      <c r="T59" s="6">
        <f t="shared" si="4"/>
        <v>197.8294573643411</v>
      </c>
      <c r="U59" s="6">
        <v>-53</v>
      </c>
      <c r="V59" s="45">
        <v>-5.15</v>
      </c>
      <c r="W59" s="45">
        <v>-13.34</v>
      </c>
    </row>
    <row r="60" spans="1:25" ht="12.75">
      <c r="A60" s="27" t="s">
        <v>350</v>
      </c>
      <c r="B60" t="s">
        <v>340</v>
      </c>
      <c r="C60" s="1" t="s">
        <v>81</v>
      </c>
      <c r="D60" s="1" t="s">
        <v>26</v>
      </c>
      <c r="E60" s="1" t="s">
        <v>299</v>
      </c>
      <c r="F60" s="2">
        <v>6</v>
      </c>
      <c r="G60" s="2">
        <v>8.4</v>
      </c>
      <c r="H60" s="42">
        <v>1355.0135501355014</v>
      </c>
      <c r="I60" s="42">
        <v>1274.234316926304</v>
      </c>
      <c r="K60" s="2">
        <v>53.73</v>
      </c>
      <c r="L60" s="4">
        <v>7.84</v>
      </c>
      <c r="M60" s="1" t="s">
        <v>28</v>
      </c>
      <c r="N60" s="2">
        <v>13.4</v>
      </c>
      <c r="O60" s="3">
        <v>0.008</v>
      </c>
      <c r="P60" s="8">
        <v>0.0226</v>
      </c>
      <c r="Q60" s="4">
        <v>2.274</v>
      </c>
      <c r="R60" s="4">
        <v>4.614</v>
      </c>
      <c r="S60" s="2">
        <v>18.39</v>
      </c>
      <c r="T60" s="6">
        <f t="shared" si="4"/>
        <v>100.61946902654869</v>
      </c>
      <c r="U60" s="6">
        <v>-22.5</v>
      </c>
      <c r="V60" s="45">
        <v>-0.15</v>
      </c>
      <c r="W60" s="45">
        <v>-15.02</v>
      </c>
      <c r="Y60" s="2">
        <v>-3.3</v>
      </c>
    </row>
    <row r="61" spans="1:25" ht="12.75">
      <c r="A61" s="27" t="s">
        <v>319</v>
      </c>
      <c r="B61" t="s">
        <v>13</v>
      </c>
      <c r="C61" s="1" t="s">
        <v>81</v>
      </c>
      <c r="D61" s="1" t="s">
        <v>26</v>
      </c>
      <c r="E61" s="1" t="s">
        <v>299</v>
      </c>
      <c r="F61" s="2">
        <v>6</v>
      </c>
      <c r="G61" s="2">
        <v>8.3</v>
      </c>
      <c r="H61" s="42">
        <v>449.842555105713</v>
      </c>
      <c r="I61" s="42">
        <v>3822.328848443674</v>
      </c>
      <c r="K61" s="2">
        <v>59.46</v>
      </c>
      <c r="L61" s="4">
        <v>5.169</v>
      </c>
      <c r="M61" s="1" t="s">
        <v>28</v>
      </c>
      <c r="N61" s="2">
        <v>21.83</v>
      </c>
      <c r="O61" s="8">
        <v>0.0148</v>
      </c>
      <c r="P61" s="8">
        <v>0.0126</v>
      </c>
      <c r="Q61" s="4">
        <v>2.859</v>
      </c>
      <c r="R61" s="4">
        <v>7.288</v>
      </c>
      <c r="S61" s="4">
        <v>3.705</v>
      </c>
      <c r="T61" s="6">
        <f t="shared" si="4"/>
        <v>226.9047619047619</v>
      </c>
      <c r="U61" s="6">
        <v>-54.5</v>
      </c>
      <c r="V61" s="45">
        <v>-4.05</v>
      </c>
      <c r="W61" s="45">
        <v>-13.2</v>
      </c>
      <c r="Y61" s="2">
        <v>-0.1</v>
      </c>
    </row>
    <row r="62" spans="1:25" ht="12.75">
      <c r="A62" s="27" t="s">
        <v>320</v>
      </c>
      <c r="B62" t="s">
        <v>321</v>
      </c>
      <c r="C62" s="1" t="s">
        <v>81</v>
      </c>
      <c r="D62" s="1" t="s">
        <v>26</v>
      </c>
      <c r="E62" s="1" t="s">
        <v>299</v>
      </c>
      <c r="F62" s="2">
        <v>5.5</v>
      </c>
      <c r="G62" s="2">
        <v>8.3</v>
      </c>
      <c r="H62" s="42">
        <v>471.9207173194903</v>
      </c>
      <c r="I62" s="42">
        <v>3657.9065322430647</v>
      </c>
      <c r="K62" s="2">
        <v>57.2</v>
      </c>
      <c r="L62" s="2">
        <v>10.3</v>
      </c>
      <c r="M62" s="1" t="s">
        <v>28</v>
      </c>
      <c r="N62" s="2">
        <v>21.8</v>
      </c>
      <c r="O62" s="8">
        <v>0.012</v>
      </c>
      <c r="P62" s="3">
        <v>0.0066</v>
      </c>
      <c r="Q62" s="4">
        <v>1.32</v>
      </c>
      <c r="R62" s="4">
        <v>5.43</v>
      </c>
      <c r="S62" s="4">
        <v>4.3</v>
      </c>
      <c r="T62" s="6">
        <f t="shared" si="4"/>
        <v>200</v>
      </c>
      <c r="U62" s="6">
        <v>-53.5</v>
      </c>
      <c r="V62" s="45">
        <v>-6.3</v>
      </c>
      <c r="W62" s="45">
        <v>-14</v>
      </c>
      <c r="Y62" s="2">
        <v>-0.8</v>
      </c>
    </row>
    <row r="63" spans="1:25" ht="12.75">
      <c r="A63" s="27" t="s">
        <v>322</v>
      </c>
      <c r="B63" t="s">
        <v>323</v>
      </c>
      <c r="C63" s="1" t="s">
        <v>81</v>
      </c>
      <c r="D63" s="1" t="s">
        <v>26</v>
      </c>
      <c r="E63" s="1" t="s">
        <v>299</v>
      </c>
      <c r="F63" s="2" t="s">
        <v>324</v>
      </c>
      <c r="G63" s="2">
        <v>8.1</v>
      </c>
      <c r="H63" s="42">
        <v>621.8905472636816</v>
      </c>
      <c r="I63" s="42">
        <v>2887.800614695672</v>
      </c>
      <c r="K63" s="2">
        <v>62.41</v>
      </c>
      <c r="L63" s="4">
        <v>7.422</v>
      </c>
      <c r="M63" s="1" t="s">
        <v>28</v>
      </c>
      <c r="N63" s="2">
        <v>19.74</v>
      </c>
      <c r="O63" s="3" t="s">
        <v>28</v>
      </c>
      <c r="P63" s="3">
        <v>0.0065</v>
      </c>
      <c r="Q63" s="4">
        <v>1.762</v>
      </c>
      <c r="R63" s="4">
        <v>6.104</v>
      </c>
      <c r="S63" s="4">
        <v>2.856</v>
      </c>
      <c r="T63" s="6">
        <f t="shared" si="4"/>
        <v>271.0769230769231</v>
      </c>
      <c r="U63" s="6">
        <v>-55</v>
      </c>
      <c r="V63" s="45">
        <v>-5.8</v>
      </c>
      <c r="W63" s="45">
        <v>-13.11</v>
      </c>
      <c r="Y63" s="2">
        <v>-0.3</v>
      </c>
    </row>
    <row r="64" spans="1:23" ht="12.75">
      <c r="A64" s="27" t="s">
        <v>325</v>
      </c>
      <c r="B64" t="s">
        <v>326</v>
      </c>
      <c r="C64" s="1" t="s">
        <v>81</v>
      </c>
      <c r="D64" s="1" t="s">
        <v>26</v>
      </c>
      <c r="E64" s="1" t="s">
        <v>327</v>
      </c>
      <c r="F64" s="2">
        <v>5</v>
      </c>
      <c r="G64" s="2">
        <v>7</v>
      </c>
      <c r="H64" s="42">
        <v>1021.5548064153642</v>
      </c>
      <c r="I64" s="42">
        <v>1831.9626347318595</v>
      </c>
      <c r="K64" s="2">
        <v>65.43</v>
      </c>
      <c r="L64" s="4">
        <v>4.481</v>
      </c>
      <c r="M64" s="1" t="s">
        <v>28</v>
      </c>
      <c r="N64" s="2">
        <v>13.76</v>
      </c>
      <c r="O64" s="3">
        <v>0.0061</v>
      </c>
      <c r="P64" s="8">
        <v>0.0311</v>
      </c>
      <c r="Q64" s="4">
        <v>3.502</v>
      </c>
      <c r="R64" s="2">
        <v>10.02</v>
      </c>
      <c r="S64" s="4">
        <v>3.023</v>
      </c>
      <c r="T64" s="6">
        <f t="shared" si="4"/>
        <v>112.60450160771704</v>
      </c>
      <c r="U64" s="6">
        <v>-34.5</v>
      </c>
      <c r="V64" s="45">
        <v>-2.85</v>
      </c>
      <c r="W64" s="45">
        <v>-13.9</v>
      </c>
    </row>
    <row r="65" spans="1:23" ht="12.75">
      <c r="A65" s="27" t="s">
        <v>235</v>
      </c>
      <c r="B65" t="s">
        <v>236</v>
      </c>
      <c r="C65" s="1" t="s">
        <v>81</v>
      </c>
      <c r="D65" s="1" t="s">
        <v>26</v>
      </c>
      <c r="E65" s="1" t="s">
        <v>327</v>
      </c>
      <c r="F65" s="2">
        <v>4.7</v>
      </c>
      <c r="G65" s="2">
        <v>7.1</v>
      </c>
      <c r="H65" s="42">
        <v>1849.7965223825381</v>
      </c>
      <c r="I65" s="42">
        <v>952.16512572</v>
      </c>
      <c r="K65" s="2">
        <v>59.04</v>
      </c>
      <c r="L65" s="4">
        <v>6.428</v>
      </c>
      <c r="M65" s="1" t="s">
        <v>28</v>
      </c>
      <c r="N65" s="2">
        <v>18.14</v>
      </c>
      <c r="O65" s="3" t="s">
        <v>28</v>
      </c>
      <c r="P65" s="8">
        <v>0.0501</v>
      </c>
      <c r="Q65" s="4">
        <v>4.021</v>
      </c>
      <c r="R65" s="4">
        <v>9.989</v>
      </c>
      <c r="S65" s="4">
        <v>2.608</v>
      </c>
      <c r="T65" s="6">
        <f t="shared" si="4"/>
        <v>80.25948103792415</v>
      </c>
      <c r="U65" s="6">
        <v>-50</v>
      </c>
      <c r="V65" s="45">
        <v>-5.8</v>
      </c>
      <c r="W65" s="45">
        <v>-13.1</v>
      </c>
    </row>
    <row r="66" spans="1:23" ht="12.75">
      <c r="A66" s="27" t="s">
        <v>237</v>
      </c>
      <c r="B66" t="s">
        <v>238</v>
      </c>
      <c r="C66" s="1" t="s">
        <v>81</v>
      </c>
      <c r="D66" s="1" t="s">
        <v>26</v>
      </c>
      <c r="E66" s="1" t="s">
        <v>327</v>
      </c>
      <c r="F66" s="2">
        <v>5</v>
      </c>
      <c r="G66" s="2">
        <v>7.7</v>
      </c>
      <c r="H66" s="42">
        <v>1526.0186174271325</v>
      </c>
      <c r="I66" s="42">
        <v>1131.3396721473362</v>
      </c>
      <c r="K66" s="2">
        <v>60</v>
      </c>
      <c r="L66" s="4">
        <v>6.9</v>
      </c>
      <c r="M66" s="1" t="s">
        <v>28</v>
      </c>
      <c r="N66" s="2">
        <v>23.5</v>
      </c>
      <c r="O66" s="3" t="s">
        <v>28</v>
      </c>
      <c r="P66" s="8">
        <v>0.024</v>
      </c>
      <c r="Q66" s="4">
        <v>1.8</v>
      </c>
      <c r="R66" s="4">
        <v>3.92</v>
      </c>
      <c r="S66" s="4">
        <v>4.29</v>
      </c>
      <c r="T66" s="6">
        <f t="shared" si="4"/>
        <v>75</v>
      </c>
      <c r="U66" s="6">
        <v>-53</v>
      </c>
      <c r="V66" s="45">
        <v>-6.4</v>
      </c>
      <c r="W66" s="45">
        <v>-13.3</v>
      </c>
    </row>
    <row r="67" spans="1:23" ht="12.75">
      <c r="A67" s="27" t="s">
        <v>239</v>
      </c>
      <c r="B67" t="s">
        <v>380</v>
      </c>
      <c r="C67" s="1" t="s">
        <v>82</v>
      </c>
      <c r="D67" s="1" t="s">
        <v>26</v>
      </c>
      <c r="E67" s="1" t="s">
        <v>327</v>
      </c>
      <c r="F67" s="2">
        <v>5</v>
      </c>
      <c r="G67" s="2">
        <v>7.7</v>
      </c>
      <c r="H67" s="42">
        <v>1583.7820715869498</v>
      </c>
      <c r="I67" s="42">
        <v>1172.8627217658159</v>
      </c>
      <c r="K67" s="2">
        <v>64.2</v>
      </c>
      <c r="L67" s="4">
        <v>8.44</v>
      </c>
      <c r="M67" s="1" t="s">
        <v>28</v>
      </c>
      <c r="N67" s="2">
        <v>17.3</v>
      </c>
      <c r="O67" s="3" t="s">
        <v>28</v>
      </c>
      <c r="P67" s="8">
        <v>0.035</v>
      </c>
      <c r="Q67" s="4">
        <v>2.33</v>
      </c>
      <c r="R67" s="4">
        <v>3.03</v>
      </c>
      <c r="S67" s="4">
        <v>4.9</v>
      </c>
      <c r="T67" s="6">
        <f>Q67/P67</f>
        <v>66.57142857142857</v>
      </c>
      <c r="U67" s="6">
        <v>-37</v>
      </c>
      <c r="V67" s="45">
        <v>-3.35</v>
      </c>
      <c r="W67" s="45">
        <v>-13.1</v>
      </c>
    </row>
    <row r="68" spans="1:23" ht="12.75">
      <c r="A68" s="27" t="s">
        <v>381</v>
      </c>
      <c r="B68" t="s">
        <v>382</v>
      </c>
      <c r="C68" s="1" t="s">
        <v>82</v>
      </c>
      <c r="D68" s="1" t="s">
        <v>26</v>
      </c>
      <c r="E68" s="1" t="s">
        <v>327</v>
      </c>
      <c r="F68" s="2">
        <v>5</v>
      </c>
      <c r="G68" s="2">
        <v>8</v>
      </c>
      <c r="H68" s="42">
        <v>665.3359946773121</v>
      </c>
      <c r="I68" s="42">
        <v>2785.2333645146505</v>
      </c>
      <c r="K68" s="2">
        <v>65.66</v>
      </c>
      <c r="L68" s="4">
        <v>6.869</v>
      </c>
      <c r="M68" s="1" t="s">
        <v>28</v>
      </c>
      <c r="N68" s="2">
        <v>17.76</v>
      </c>
      <c r="O68" s="3" t="s">
        <v>28</v>
      </c>
      <c r="P68" s="3">
        <v>0.008</v>
      </c>
      <c r="Q68" s="4">
        <v>1.123</v>
      </c>
      <c r="R68" s="4">
        <v>4.113</v>
      </c>
      <c r="S68" s="4">
        <v>4.774</v>
      </c>
      <c r="T68" s="6">
        <f>Q68/P68</f>
        <v>140.375</v>
      </c>
      <c r="U68" s="6">
        <v>-52</v>
      </c>
      <c r="V68" s="45">
        <v>-5.65</v>
      </c>
      <c r="W68" s="45">
        <v>-13.4</v>
      </c>
    </row>
    <row r="69" spans="1:23" ht="12.75">
      <c r="A69" s="27" t="s">
        <v>383</v>
      </c>
      <c r="B69" t="s">
        <v>384</v>
      </c>
      <c r="C69" s="1" t="s">
        <v>82</v>
      </c>
      <c r="D69" s="1" t="s">
        <v>26</v>
      </c>
      <c r="E69" s="1" t="s">
        <v>327</v>
      </c>
      <c r="F69" s="2">
        <v>5</v>
      </c>
      <c r="G69" s="2">
        <v>7.2</v>
      </c>
      <c r="H69" s="42">
        <v>3858.024691358025</v>
      </c>
      <c r="I69" s="42">
        <v>392.2451845611542</v>
      </c>
      <c r="K69" s="2">
        <v>37.4</v>
      </c>
      <c r="L69" s="4">
        <v>9.33</v>
      </c>
      <c r="M69" s="1" t="s">
        <v>28</v>
      </c>
      <c r="N69" s="2">
        <v>25.3</v>
      </c>
      <c r="O69" s="3" t="s">
        <v>28</v>
      </c>
      <c r="P69" s="8">
        <v>0.27</v>
      </c>
      <c r="Q69" s="4">
        <v>20.9</v>
      </c>
      <c r="R69" s="4">
        <v>2.35</v>
      </c>
      <c r="S69" s="4">
        <v>4.56</v>
      </c>
      <c r="T69" s="6">
        <f>Q69/P69</f>
        <v>77.40740740740739</v>
      </c>
      <c r="U69" s="6">
        <v>-42.5</v>
      </c>
      <c r="V69" s="45">
        <v>-3.7</v>
      </c>
      <c r="W69" s="45">
        <v>-14.25</v>
      </c>
    </row>
    <row r="70" spans="1:23" ht="12.75">
      <c r="A70" s="27" t="s">
        <v>423</v>
      </c>
      <c r="B70" t="s">
        <v>364</v>
      </c>
      <c r="C70" s="1" t="s">
        <v>82</v>
      </c>
      <c r="D70" s="1" t="s">
        <v>26</v>
      </c>
      <c r="E70" s="1" t="s">
        <v>327</v>
      </c>
      <c r="F70" s="2">
        <v>4.7</v>
      </c>
      <c r="G70" s="2">
        <v>7.4</v>
      </c>
      <c r="H70" s="42">
        <v>3073.1407498463427</v>
      </c>
      <c r="I70" s="42">
        <v>600.3546193970366</v>
      </c>
      <c r="K70" s="2">
        <v>63.4</v>
      </c>
      <c r="L70" s="4">
        <v>6.183</v>
      </c>
      <c r="M70" s="1" t="s">
        <v>28</v>
      </c>
      <c r="N70" s="2">
        <v>14.78</v>
      </c>
      <c r="O70" s="3" t="s">
        <v>28</v>
      </c>
      <c r="P70" s="8">
        <v>0.0251</v>
      </c>
      <c r="Q70" s="4">
        <v>3.001</v>
      </c>
      <c r="R70" s="4">
        <v>7.573</v>
      </c>
      <c r="S70" s="4">
        <v>5.091</v>
      </c>
      <c r="T70" s="6">
        <f>Q70/P70</f>
        <v>119.5617529880478</v>
      </c>
      <c r="U70" s="6">
        <v>-37</v>
      </c>
      <c r="V70" s="45">
        <v>-2.4</v>
      </c>
      <c r="W70" s="45">
        <v>-14.1</v>
      </c>
    </row>
    <row r="71" spans="1:23" ht="12.75">
      <c r="A71" s="27" t="s">
        <v>424</v>
      </c>
      <c r="B71" t="s">
        <v>425</v>
      </c>
      <c r="C71" s="1" t="s">
        <v>81</v>
      </c>
      <c r="D71" s="1" t="s">
        <v>26</v>
      </c>
      <c r="E71" s="1" t="s">
        <v>426</v>
      </c>
      <c r="F71" s="2">
        <v>5.6</v>
      </c>
      <c r="G71" s="2">
        <v>8.2</v>
      </c>
      <c r="H71" s="42">
        <v>697.350069735007</v>
      </c>
      <c r="I71" s="42">
        <v>2652.0098686122087</v>
      </c>
      <c r="K71" s="2">
        <v>62.43</v>
      </c>
      <c r="L71" s="4">
        <v>9.858</v>
      </c>
      <c r="M71" s="1" t="s">
        <v>28</v>
      </c>
      <c r="N71" s="2">
        <v>15.58</v>
      </c>
      <c r="O71" s="3" t="s">
        <v>28</v>
      </c>
      <c r="P71" s="3">
        <v>0.0067</v>
      </c>
      <c r="Q71" s="8">
        <v>0.8841</v>
      </c>
      <c r="R71" s="4">
        <v>3.438</v>
      </c>
      <c r="S71" s="4">
        <v>8.036</v>
      </c>
      <c r="T71" s="6">
        <f>Q71/P71</f>
        <v>131.955223880597</v>
      </c>
      <c r="U71" s="6">
        <v>-51.5</v>
      </c>
      <c r="V71" s="45">
        <v>-5.25</v>
      </c>
      <c r="W71" s="45">
        <v>-13.2</v>
      </c>
    </row>
    <row r="72" spans="1:24" ht="12.75">
      <c r="A72" s="27" t="s">
        <v>427</v>
      </c>
      <c r="B72" s="5" t="s">
        <v>43</v>
      </c>
      <c r="C72" s="1" t="s">
        <v>84</v>
      </c>
      <c r="D72" s="1" t="s">
        <v>26</v>
      </c>
      <c r="E72" s="1" t="s">
        <v>159</v>
      </c>
      <c r="F72" s="2">
        <v>6.5</v>
      </c>
      <c r="G72" s="2">
        <v>7</v>
      </c>
      <c r="H72" s="42">
        <v>42.49893752656183</v>
      </c>
      <c r="I72" s="42">
        <v>43034.18347017981</v>
      </c>
      <c r="K72" s="2">
        <v>64.79</v>
      </c>
      <c r="L72" s="4">
        <v>3.291</v>
      </c>
      <c r="M72" s="1" t="s">
        <v>28</v>
      </c>
      <c r="N72" s="2">
        <v>14.6</v>
      </c>
      <c r="O72" s="3" t="s">
        <v>28</v>
      </c>
      <c r="P72" s="8" t="s">
        <v>28</v>
      </c>
      <c r="Q72" s="8">
        <v>1.356</v>
      </c>
      <c r="R72" s="4">
        <v>11.29</v>
      </c>
      <c r="S72" s="4">
        <v>4.87</v>
      </c>
      <c r="T72" s="6" t="s">
        <v>296</v>
      </c>
      <c r="U72" s="6">
        <v>-41.5</v>
      </c>
      <c r="V72" s="45">
        <v>1.35</v>
      </c>
      <c r="W72" s="45">
        <v>-12.5</v>
      </c>
      <c r="X72" s="2">
        <v>0.4</v>
      </c>
    </row>
    <row r="73" spans="1:25" ht="12.75">
      <c r="A73" s="27" t="s">
        <v>160</v>
      </c>
      <c r="B73" s="5" t="s">
        <v>124</v>
      </c>
      <c r="C73" s="1" t="s">
        <v>84</v>
      </c>
      <c r="D73" s="1" t="s">
        <v>26</v>
      </c>
      <c r="E73" s="1" t="s">
        <v>159</v>
      </c>
      <c r="F73" s="2">
        <v>6.74</v>
      </c>
      <c r="G73" s="1">
        <v>7.2</v>
      </c>
      <c r="H73" s="42">
        <v>239.57834211787252</v>
      </c>
      <c r="I73" s="42">
        <v>6792.747209013986</v>
      </c>
      <c r="K73" s="2">
        <v>51.19</v>
      </c>
      <c r="L73" s="4">
        <v>7.489</v>
      </c>
      <c r="M73" s="1" t="s">
        <v>28</v>
      </c>
      <c r="N73" s="2">
        <v>19.07</v>
      </c>
      <c r="O73" s="3" t="s">
        <v>28</v>
      </c>
      <c r="P73" s="3">
        <v>0.0065</v>
      </c>
      <c r="Q73" s="8">
        <v>0.7493</v>
      </c>
      <c r="R73" s="4">
        <v>4.829</v>
      </c>
      <c r="S73" s="4">
        <v>16.84</v>
      </c>
      <c r="T73" s="6">
        <v>115.27692307692308</v>
      </c>
      <c r="U73" s="6">
        <v>-38</v>
      </c>
      <c r="V73" s="45">
        <v>0.6</v>
      </c>
      <c r="W73" s="45">
        <v>-13.1</v>
      </c>
      <c r="Y73" s="2">
        <v>-0.5</v>
      </c>
    </row>
    <row r="74" spans="1:25" ht="12.75">
      <c r="A74" s="27" t="s">
        <v>161</v>
      </c>
      <c r="B74" s="5" t="s">
        <v>162</v>
      </c>
      <c r="C74" s="1" t="s">
        <v>84</v>
      </c>
      <c r="D74" s="1" t="s">
        <v>26</v>
      </c>
      <c r="E74" s="1" t="s">
        <v>159</v>
      </c>
      <c r="F74" s="2">
        <v>6.5</v>
      </c>
      <c r="G74" s="1">
        <v>7.1</v>
      </c>
      <c r="H74" s="42">
        <v>152.0912547528517</v>
      </c>
      <c r="I74" s="42">
        <v>9740.98385508879</v>
      </c>
      <c r="K74" s="2">
        <v>46.2</v>
      </c>
      <c r="L74" s="4">
        <v>7.336</v>
      </c>
      <c r="M74" s="1" t="s">
        <v>28</v>
      </c>
      <c r="N74" s="2">
        <v>27.48</v>
      </c>
      <c r="O74" s="3" t="s">
        <v>28</v>
      </c>
      <c r="P74" s="8" t="s">
        <v>28</v>
      </c>
      <c r="Q74" s="8">
        <v>0.7602</v>
      </c>
      <c r="R74" s="4">
        <v>4.745</v>
      </c>
      <c r="S74" s="4">
        <v>13.69</v>
      </c>
      <c r="T74" s="6" t="s">
        <v>296</v>
      </c>
      <c r="U74" s="6">
        <v>-45</v>
      </c>
      <c r="V74" s="45">
        <v>0.6</v>
      </c>
      <c r="W74" s="45">
        <v>-12.98</v>
      </c>
      <c r="Y74" s="2">
        <v>-0.1</v>
      </c>
    </row>
    <row r="75" spans="1:24" ht="12.75">
      <c r="A75" s="27" t="s">
        <v>163</v>
      </c>
      <c r="B75" s="5" t="s">
        <v>164</v>
      </c>
      <c r="C75" s="1" t="s">
        <v>84</v>
      </c>
      <c r="D75" s="1" t="s">
        <v>26</v>
      </c>
      <c r="E75" s="1" t="s">
        <v>159</v>
      </c>
      <c r="F75" s="2">
        <v>6.56</v>
      </c>
      <c r="G75" s="1">
        <v>7.1</v>
      </c>
      <c r="H75" s="42">
        <v>141.7635384179189</v>
      </c>
      <c r="I75" s="42">
        <v>12298.451837176917</v>
      </c>
      <c r="K75" s="2">
        <v>59.8</v>
      </c>
      <c r="L75" s="4">
        <v>6.087</v>
      </c>
      <c r="M75" s="1" t="s">
        <v>28</v>
      </c>
      <c r="N75" s="2">
        <v>19.07</v>
      </c>
      <c r="O75" s="3" t="s">
        <v>28</v>
      </c>
      <c r="P75" s="8" t="s">
        <v>28</v>
      </c>
      <c r="Q75" s="8">
        <v>0.6905</v>
      </c>
      <c r="R75" s="4">
        <v>4.815</v>
      </c>
      <c r="S75" s="4">
        <v>9.798</v>
      </c>
      <c r="T75" s="6" t="s">
        <v>296</v>
      </c>
      <c r="U75" s="6">
        <v>-44.5</v>
      </c>
      <c r="V75" s="45">
        <v>0.35</v>
      </c>
      <c r="W75" s="45">
        <v>-12.5</v>
      </c>
      <c r="X75" s="2">
        <v>0.1</v>
      </c>
    </row>
    <row r="76" spans="1:25" ht="12.75">
      <c r="A76" s="27" t="s">
        <v>165</v>
      </c>
      <c r="B76" s="5" t="s">
        <v>121</v>
      </c>
      <c r="C76" s="1" t="s">
        <v>84</v>
      </c>
      <c r="D76" s="1" t="s">
        <v>26</v>
      </c>
      <c r="E76" s="1" t="s">
        <v>159</v>
      </c>
      <c r="F76" s="2">
        <v>6.25</v>
      </c>
      <c r="G76" s="1">
        <v>6.8</v>
      </c>
      <c r="H76" s="42">
        <v>175.59262510974537</v>
      </c>
      <c r="I76" s="42">
        <v>9556.672928915097</v>
      </c>
      <c r="K76" s="2">
        <v>58.1</v>
      </c>
      <c r="L76" s="4">
        <v>7.12</v>
      </c>
      <c r="M76" s="1" t="s">
        <v>28</v>
      </c>
      <c r="N76" s="2">
        <v>25.2</v>
      </c>
      <c r="O76" s="3" t="s">
        <v>28</v>
      </c>
      <c r="P76" s="3">
        <v>0.0014</v>
      </c>
      <c r="Q76" s="8">
        <v>0.794</v>
      </c>
      <c r="R76" s="4">
        <v>3.92</v>
      </c>
      <c r="S76" s="4">
        <v>5.15</v>
      </c>
      <c r="T76" s="6">
        <v>567.1428571428572</v>
      </c>
      <c r="U76" s="6">
        <v>-50</v>
      </c>
      <c r="V76" s="45">
        <v>-2.05</v>
      </c>
      <c r="W76" s="45">
        <v>-12.5</v>
      </c>
      <c r="Y76" s="2">
        <v>0.3</v>
      </c>
    </row>
    <row r="77" spans="1:23" ht="12.75">
      <c r="A77" s="27" t="s">
        <v>166</v>
      </c>
      <c r="B77" s="5" t="s">
        <v>167</v>
      </c>
      <c r="C77" s="1" t="s">
        <v>84</v>
      </c>
      <c r="D77" s="1" t="s">
        <v>26</v>
      </c>
      <c r="E77" s="1" t="s">
        <v>159</v>
      </c>
      <c r="F77" s="2">
        <v>6.43</v>
      </c>
      <c r="G77" s="2">
        <v>7</v>
      </c>
      <c r="H77" s="42">
        <v>137.83597518952448</v>
      </c>
      <c r="I77" s="42">
        <v>13216.582418738903</v>
      </c>
      <c r="K77" s="2">
        <v>64.56</v>
      </c>
      <c r="L77" s="4">
        <v>5.854</v>
      </c>
      <c r="M77" s="1" t="s">
        <v>28</v>
      </c>
      <c r="N77" s="2">
        <v>17.86</v>
      </c>
      <c r="O77" s="3" t="s">
        <v>28</v>
      </c>
      <c r="P77" s="8" t="s">
        <v>28</v>
      </c>
      <c r="Q77" s="8">
        <v>0.7464</v>
      </c>
      <c r="R77" s="4">
        <v>4.737</v>
      </c>
      <c r="S77" s="4">
        <v>6.365</v>
      </c>
      <c r="T77" s="6" t="s">
        <v>296</v>
      </c>
      <c r="U77" s="6">
        <v>-50</v>
      </c>
      <c r="V77" s="45">
        <v>-1.45</v>
      </c>
      <c r="W77" s="45">
        <v>-12.4</v>
      </c>
    </row>
    <row r="78" spans="1:25" ht="12.75">
      <c r="A78" s="27" t="s">
        <v>168</v>
      </c>
      <c r="B78" s="5" t="s">
        <v>57</v>
      </c>
      <c r="C78" s="1" t="s">
        <v>84</v>
      </c>
      <c r="D78" s="1" t="s">
        <v>26</v>
      </c>
      <c r="E78" s="1" t="s">
        <v>159</v>
      </c>
      <c r="F78" s="2">
        <v>6.51</v>
      </c>
      <c r="G78" s="1">
        <v>6.9</v>
      </c>
      <c r="H78" s="42">
        <v>58.27505827505828</v>
      </c>
      <c r="I78" s="42">
        <v>32705.233088830184</v>
      </c>
      <c r="K78" s="2">
        <v>68.13</v>
      </c>
      <c r="L78" s="4">
        <v>2.916</v>
      </c>
      <c r="M78" s="1" t="s">
        <v>28</v>
      </c>
      <c r="N78" s="2">
        <v>10.92</v>
      </c>
      <c r="O78" s="3" t="s">
        <v>28</v>
      </c>
      <c r="P78" s="8" t="s">
        <v>28</v>
      </c>
      <c r="Q78" s="8">
        <v>1.098</v>
      </c>
      <c r="R78" s="4">
        <v>6.209</v>
      </c>
      <c r="S78" s="4">
        <v>10.78</v>
      </c>
      <c r="T78" s="6" t="s">
        <v>296</v>
      </c>
      <c r="U78" s="6">
        <v>-45.5</v>
      </c>
      <c r="V78" s="45">
        <v>-0.8</v>
      </c>
      <c r="W78" s="45">
        <v>-12.3</v>
      </c>
      <c r="Y78" s="2">
        <v>-0.1</v>
      </c>
    </row>
    <row r="79" spans="1:24" ht="12.75">
      <c r="A79" s="27" t="s">
        <v>58</v>
      </c>
      <c r="B79" s="5" t="s">
        <v>59</v>
      </c>
      <c r="C79" s="1" t="s">
        <v>84</v>
      </c>
      <c r="D79" s="1" t="s">
        <v>26</v>
      </c>
      <c r="E79" s="1" t="s">
        <v>159</v>
      </c>
      <c r="F79" s="2">
        <v>6.71</v>
      </c>
      <c r="G79" s="1">
        <v>7.3</v>
      </c>
      <c r="H79" s="42">
        <v>44.543429844098</v>
      </c>
      <c r="I79" s="42">
        <v>42766.08647829356</v>
      </c>
      <c r="K79" s="2">
        <v>69.03</v>
      </c>
      <c r="L79" s="4">
        <v>3.379</v>
      </c>
      <c r="M79" s="1" t="s">
        <v>28</v>
      </c>
      <c r="N79" s="2">
        <v>13.11</v>
      </c>
      <c r="O79" s="3" t="s">
        <v>28</v>
      </c>
      <c r="P79" s="8" t="s">
        <v>28</v>
      </c>
      <c r="Q79" s="8">
        <v>0.9725</v>
      </c>
      <c r="R79" s="4">
        <v>7.505</v>
      </c>
      <c r="S79" s="4">
        <v>6.153</v>
      </c>
      <c r="T79" s="6" t="s">
        <v>296</v>
      </c>
      <c r="U79" s="6">
        <v>-39.5</v>
      </c>
      <c r="V79" s="45">
        <v>3.15</v>
      </c>
      <c r="W79" s="45">
        <v>-12.2</v>
      </c>
      <c r="X79" s="2">
        <v>0.2</v>
      </c>
    </row>
    <row r="80" spans="1:24" ht="12.75">
      <c r="A80" s="27" t="s">
        <v>459</v>
      </c>
      <c r="B80" s="5" t="s">
        <v>148</v>
      </c>
      <c r="C80" s="1" t="s">
        <v>84</v>
      </c>
      <c r="D80" s="1" t="s">
        <v>26</v>
      </c>
      <c r="E80" s="1" t="s">
        <v>159</v>
      </c>
      <c r="F80" s="2">
        <v>6.5</v>
      </c>
      <c r="G80" s="1">
        <v>6.8</v>
      </c>
      <c r="H80" s="42">
        <v>22.588660492432798</v>
      </c>
      <c r="I80" s="42">
        <v>88699.66196604332</v>
      </c>
      <c r="K80" s="2">
        <v>74.55</v>
      </c>
      <c r="L80" s="4">
        <v>2.044</v>
      </c>
      <c r="M80" s="1" t="s">
        <v>28</v>
      </c>
      <c r="N80" s="2">
        <v>9.688</v>
      </c>
      <c r="O80" s="3">
        <v>0.0047</v>
      </c>
      <c r="P80" s="8" t="s">
        <v>28</v>
      </c>
      <c r="Q80" s="8">
        <v>1.351</v>
      </c>
      <c r="R80" s="4">
        <v>9.511</v>
      </c>
      <c r="S80" s="4">
        <v>2.884</v>
      </c>
      <c r="T80" s="6" t="s">
        <v>296</v>
      </c>
      <c r="U80" s="6">
        <v>-41.5</v>
      </c>
      <c r="V80" s="45">
        <v>1.95</v>
      </c>
      <c r="W80" s="45">
        <v>-12.3</v>
      </c>
      <c r="X80" s="2">
        <v>0.7</v>
      </c>
    </row>
    <row r="81" spans="1:23" ht="12.75">
      <c r="A81" s="27" t="s">
        <v>460</v>
      </c>
      <c r="B81" s="5" t="s">
        <v>66</v>
      </c>
      <c r="C81" s="1" t="s">
        <v>84</v>
      </c>
      <c r="D81" s="1" t="s">
        <v>26</v>
      </c>
      <c r="E81" s="1" t="s">
        <v>159</v>
      </c>
      <c r="F81" s="2">
        <v>6.37</v>
      </c>
      <c r="G81" s="1">
        <v>6.9</v>
      </c>
      <c r="H81" s="42">
        <v>185.5287569573284</v>
      </c>
      <c r="I81" s="42">
        <v>9775.448501652609</v>
      </c>
      <c r="K81" s="2">
        <v>63.02</v>
      </c>
      <c r="L81" s="4">
        <v>6.003</v>
      </c>
      <c r="M81" s="1" t="s">
        <v>28</v>
      </c>
      <c r="N81" s="2">
        <v>16.24</v>
      </c>
      <c r="O81" s="3" t="s">
        <v>28</v>
      </c>
      <c r="P81" s="3">
        <v>0.0025</v>
      </c>
      <c r="Q81" s="8">
        <v>0.5561</v>
      </c>
      <c r="R81" s="4">
        <v>2.964</v>
      </c>
      <c r="S81" s="4">
        <v>11.36</v>
      </c>
      <c r="T81" s="6">
        <v>222.44</v>
      </c>
      <c r="U81" s="6">
        <v>-51</v>
      </c>
      <c r="V81" s="45">
        <v>-2.55</v>
      </c>
      <c r="W81" s="45">
        <v>-12.5</v>
      </c>
    </row>
    <row r="82" spans="1:25" ht="12.75">
      <c r="A82" s="27" t="s">
        <v>67</v>
      </c>
      <c r="B82" s="5" t="s">
        <v>68</v>
      </c>
      <c r="C82" s="1" t="s">
        <v>84</v>
      </c>
      <c r="D82" s="1" t="s">
        <v>26</v>
      </c>
      <c r="E82" s="1" t="s">
        <v>159</v>
      </c>
      <c r="F82" s="2">
        <v>6.36</v>
      </c>
      <c r="G82" s="1">
        <v>6.8</v>
      </c>
      <c r="H82" s="42">
        <v>194.9317738791423</v>
      </c>
      <c r="I82" s="42">
        <v>9643.599603279692</v>
      </c>
      <c r="K82" s="2">
        <v>67.7</v>
      </c>
      <c r="L82" s="4">
        <v>6.35</v>
      </c>
      <c r="M82" s="1" t="s">
        <v>28</v>
      </c>
      <c r="N82" s="2">
        <v>17.3</v>
      </c>
      <c r="O82" s="3" t="s">
        <v>28</v>
      </c>
      <c r="P82" s="3">
        <v>0.0042</v>
      </c>
      <c r="Q82" s="8">
        <v>0.608</v>
      </c>
      <c r="R82" s="4">
        <v>3.23</v>
      </c>
      <c r="S82" s="4">
        <v>5.11</v>
      </c>
      <c r="T82" s="6">
        <v>144.76190476190476</v>
      </c>
      <c r="U82" s="6">
        <v>-51.5</v>
      </c>
      <c r="V82" s="45">
        <v>-3.05</v>
      </c>
      <c r="W82" s="45">
        <v>-12.1</v>
      </c>
      <c r="Y82" s="2">
        <v>0.2</v>
      </c>
    </row>
    <row r="83" spans="1:25" ht="12.75">
      <c r="A83" s="27" t="s">
        <v>69</v>
      </c>
      <c r="B83" s="5" t="s">
        <v>70</v>
      </c>
      <c r="C83" s="1" t="s">
        <v>84</v>
      </c>
      <c r="D83" s="1" t="s">
        <v>26</v>
      </c>
      <c r="E83" s="1" t="s">
        <v>159</v>
      </c>
      <c r="F83" s="2">
        <v>6.48</v>
      </c>
      <c r="G83" s="2">
        <v>7</v>
      </c>
      <c r="H83" s="42">
        <v>149.2537313432836</v>
      </c>
      <c r="I83" s="42">
        <v>12671.063769755827</v>
      </c>
      <c r="K83" s="2">
        <v>67.71</v>
      </c>
      <c r="L83" s="4">
        <v>5.094</v>
      </c>
      <c r="M83" s="1" t="s">
        <v>28</v>
      </c>
      <c r="N83" s="2">
        <v>14.38</v>
      </c>
      <c r="O83" s="3">
        <v>0.011</v>
      </c>
      <c r="P83" s="3">
        <v>0.0046</v>
      </c>
      <c r="Q83" s="8">
        <v>0.6342</v>
      </c>
      <c r="R83" s="4">
        <v>3.373</v>
      </c>
      <c r="S83" s="4">
        <v>8.956</v>
      </c>
      <c r="T83" s="6">
        <v>137.8695652173913</v>
      </c>
      <c r="U83" s="6">
        <v>-50.5</v>
      </c>
      <c r="V83" s="45">
        <v>-2.9</v>
      </c>
      <c r="W83" s="45">
        <v>-12.6</v>
      </c>
      <c r="Y83" s="2">
        <v>0.1</v>
      </c>
    </row>
    <row r="84" spans="1:23" ht="12.75">
      <c r="A84" s="27" t="s">
        <v>71</v>
      </c>
      <c r="B84" s="5" t="s">
        <v>72</v>
      </c>
      <c r="C84" s="1" t="s">
        <v>84</v>
      </c>
      <c r="D84" s="1" t="s">
        <v>26</v>
      </c>
      <c r="E84" s="1" t="s">
        <v>159</v>
      </c>
      <c r="F84" s="2">
        <v>6</v>
      </c>
      <c r="G84" s="2">
        <v>7</v>
      </c>
      <c r="H84" s="42">
        <v>138.77324451845683</v>
      </c>
      <c r="I84" s="42">
        <v>12866.438160462154</v>
      </c>
      <c r="K84" s="2">
        <v>63.92</v>
      </c>
      <c r="L84" s="4">
        <v>4.963</v>
      </c>
      <c r="M84" s="1" t="s">
        <v>28</v>
      </c>
      <c r="N84" s="2">
        <v>20.29</v>
      </c>
      <c r="O84" s="3">
        <v>0.0073</v>
      </c>
      <c r="P84" s="3">
        <v>0.0026</v>
      </c>
      <c r="Q84" s="8">
        <v>0.9586</v>
      </c>
      <c r="R84" s="4">
        <v>5.117</v>
      </c>
      <c r="S84" s="4">
        <v>4.964</v>
      </c>
      <c r="T84" s="6">
        <v>368.69230769230774</v>
      </c>
      <c r="U84" s="6">
        <v>-47</v>
      </c>
      <c r="V84" s="45">
        <v>-1.6</v>
      </c>
      <c r="W84" s="45">
        <v>-12.4</v>
      </c>
    </row>
    <row r="85" spans="2:20" ht="12.75">
      <c r="B85" s="5"/>
      <c r="F85" s="2"/>
      <c r="G85" s="2"/>
      <c r="Q85" s="8"/>
      <c r="T85" s="6"/>
    </row>
    <row r="86" spans="1:23" ht="12.75">
      <c r="A86" s="27" t="s">
        <v>97</v>
      </c>
      <c r="B86" t="s">
        <v>74</v>
      </c>
      <c r="D86" s="1" t="s">
        <v>75</v>
      </c>
      <c r="E86" s="1" t="s">
        <v>76</v>
      </c>
      <c r="F86" s="2"/>
      <c r="G86" s="2"/>
      <c r="H86" s="42" t="s">
        <v>465</v>
      </c>
      <c r="I86" s="42" t="s">
        <v>296</v>
      </c>
      <c r="K86" s="2">
        <v>83.6</v>
      </c>
      <c r="L86" s="4">
        <v>2.19</v>
      </c>
      <c r="M86" s="1">
        <v>0.00109</v>
      </c>
      <c r="N86" s="2">
        <v>5.22</v>
      </c>
      <c r="O86" s="3">
        <v>0.0159</v>
      </c>
      <c r="P86" s="3">
        <v>0.0483</v>
      </c>
      <c r="Q86" s="8">
        <v>2.26</v>
      </c>
      <c r="R86" s="4">
        <v>6.57</v>
      </c>
      <c r="S86" s="26">
        <v>0.00026</v>
      </c>
      <c r="T86" s="6">
        <v>47</v>
      </c>
      <c r="W86" s="45">
        <v>-12.5</v>
      </c>
    </row>
    <row r="87" spans="1:23" ht="12.75">
      <c r="A87" s="27" t="s">
        <v>98</v>
      </c>
      <c r="B87" t="s">
        <v>468</v>
      </c>
      <c r="D87" s="1" t="s">
        <v>75</v>
      </c>
      <c r="E87" s="1" t="s">
        <v>76</v>
      </c>
      <c r="F87" s="2"/>
      <c r="G87" s="2"/>
      <c r="H87" s="42" t="s">
        <v>296</v>
      </c>
      <c r="I87" s="42" t="s">
        <v>296</v>
      </c>
      <c r="K87" s="2">
        <v>56.49</v>
      </c>
      <c r="L87" s="1">
        <v>1.29</v>
      </c>
      <c r="M87" s="1">
        <v>0.00294</v>
      </c>
      <c r="N87" s="2">
        <v>20.59</v>
      </c>
      <c r="O87" s="8">
        <v>3.17</v>
      </c>
      <c r="P87" s="1">
        <v>0.191</v>
      </c>
      <c r="Q87" s="4">
        <v>9.395</v>
      </c>
      <c r="R87" s="4">
        <v>9.387</v>
      </c>
      <c r="S87" s="26">
        <v>0.0003863</v>
      </c>
      <c r="T87" s="6">
        <v>49.2</v>
      </c>
      <c r="W87" s="45">
        <v>-12.6</v>
      </c>
    </row>
    <row r="88" spans="1:23" ht="12.75">
      <c r="A88" s="27" t="s">
        <v>102</v>
      </c>
      <c r="B88" t="s">
        <v>101</v>
      </c>
      <c r="D88" s="1" t="s">
        <v>103</v>
      </c>
      <c r="E88" s="1" t="s">
        <v>76</v>
      </c>
      <c r="F88" s="2"/>
      <c r="G88" s="2"/>
      <c r="H88" s="42">
        <v>347</v>
      </c>
      <c r="I88" s="42">
        <v>5429</v>
      </c>
      <c r="K88" s="2">
        <v>51.2</v>
      </c>
      <c r="L88" s="4">
        <v>4.675</v>
      </c>
      <c r="M88" s="1" t="s">
        <v>28</v>
      </c>
      <c r="N88" s="2">
        <v>10.88</v>
      </c>
      <c r="O88" s="8">
        <v>4.21</v>
      </c>
      <c r="P88" s="1">
        <v>0.4035</v>
      </c>
      <c r="Q88" s="4">
        <v>27.35</v>
      </c>
      <c r="R88" s="4">
        <v>1.03</v>
      </c>
      <c r="S88" s="3">
        <v>0.2302</v>
      </c>
      <c r="T88" s="6">
        <v>67.7819083023544</v>
      </c>
      <c r="W88" s="45">
        <v>-14.3</v>
      </c>
    </row>
    <row r="89" spans="1:23" ht="12.75">
      <c r="A89" s="27" t="s">
        <v>99</v>
      </c>
      <c r="B89" t="s">
        <v>101</v>
      </c>
      <c r="D89" s="1" t="s">
        <v>75</v>
      </c>
      <c r="E89" s="1" t="s">
        <v>76</v>
      </c>
      <c r="F89" s="2"/>
      <c r="G89" s="2"/>
      <c r="H89" s="42">
        <v>1207</v>
      </c>
      <c r="I89" s="42">
        <v>1502</v>
      </c>
      <c r="K89" s="2">
        <v>56.6</v>
      </c>
      <c r="L89" s="4">
        <v>5.341</v>
      </c>
      <c r="M89" s="26">
        <v>0.003625</v>
      </c>
      <c r="N89" s="1">
        <v>15.7</v>
      </c>
      <c r="O89" s="8">
        <v>4.114</v>
      </c>
      <c r="P89" s="8">
        <v>0.3383</v>
      </c>
      <c r="Q89" s="4">
        <v>15.49</v>
      </c>
      <c r="R89" s="4">
        <v>1.367</v>
      </c>
      <c r="S89" s="1">
        <v>0.866</v>
      </c>
      <c r="T89" s="6">
        <v>45.8</v>
      </c>
      <c r="W89" s="45">
        <v>-13.6</v>
      </c>
    </row>
    <row r="90" spans="1:23" ht="12.75">
      <c r="A90" s="27" t="s">
        <v>100</v>
      </c>
      <c r="B90" t="s">
        <v>332</v>
      </c>
      <c r="D90" s="1" t="s">
        <v>470</v>
      </c>
      <c r="E90" s="1" t="s">
        <v>471</v>
      </c>
      <c r="F90" s="2"/>
      <c r="G90" s="2"/>
      <c r="H90" s="42">
        <v>329</v>
      </c>
      <c r="I90" s="42">
        <v>6441</v>
      </c>
      <c r="K90" s="2">
        <v>76.79</v>
      </c>
      <c r="L90" s="4">
        <v>5.897</v>
      </c>
      <c r="M90" s="26">
        <v>0.0005685</v>
      </c>
      <c r="N90" s="1">
        <v>6.91</v>
      </c>
      <c r="O90" s="1">
        <v>0.0139</v>
      </c>
      <c r="P90" s="3">
        <v>0.03728</v>
      </c>
      <c r="Q90" s="4">
        <v>2.925</v>
      </c>
      <c r="R90" s="4">
        <v>5.936</v>
      </c>
      <c r="S90" s="4">
        <v>1.464</v>
      </c>
      <c r="T90" s="6">
        <v>79</v>
      </c>
      <c r="W90" s="45">
        <v>-12.7</v>
      </c>
    </row>
    <row r="91" spans="6:20" ht="12.75">
      <c r="F91" s="2"/>
      <c r="G91" s="2"/>
      <c r="M91" s="26"/>
      <c r="N91" s="1"/>
      <c r="O91" s="1"/>
      <c r="P91" s="3"/>
      <c r="T91" s="6"/>
    </row>
    <row r="92" spans="1:26" ht="12.75">
      <c r="A92" s="27" t="s">
        <v>472</v>
      </c>
      <c r="B92" t="s">
        <v>473</v>
      </c>
      <c r="F92" s="2"/>
      <c r="G92" s="2"/>
      <c r="H92" s="42">
        <f>AVERAGE(H4:H84)</f>
        <v>1591.6147709757072</v>
      </c>
      <c r="I92" s="42">
        <f>AVERAGE(I4:I84)</f>
        <v>9354.935467460662</v>
      </c>
      <c r="J92" s="7"/>
      <c r="K92" s="2">
        <f aca="true" t="shared" si="5" ref="K92:Y92">AVERAGE(K4:K84)</f>
        <v>57.39716049382716</v>
      </c>
      <c r="L92" s="4">
        <f t="shared" si="5"/>
        <v>7.736753086419758</v>
      </c>
      <c r="M92" s="3">
        <f t="shared" si="5"/>
        <v>0.011236363636363635</v>
      </c>
      <c r="N92" s="4">
        <f t="shared" si="5"/>
        <v>18.63540740740741</v>
      </c>
      <c r="O92" s="3">
        <f t="shared" si="5"/>
        <v>0.023721428571428577</v>
      </c>
      <c r="P92" s="3">
        <f t="shared" si="5"/>
        <v>0.03174391304347826</v>
      </c>
      <c r="Q92" s="4">
        <f t="shared" si="5"/>
        <v>2.713053086419752</v>
      </c>
      <c r="R92" s="4">
        <f t="shared" si="5"/>
        <v>7.175851851851849</v>
      </c>
      <c r="S92" s="4">
        <f t="shared" si="5"/>
        <v>6.350641975308642</v>
      </c>
      <c r="T92" s="6">
        <f t="shared" si="5"/>
        <v>165.23455874414887</v>
      </c>
      <c r="U92" s="6">
        <f t="shared" si="5"/>
        <v>-49.55573529411765</v>
      </c>
      <c r="V92" s="45">
        <f t="shared" si="5"/>
        <v>-3.29351851851852</v>
      </c>
      <c r="W92" s="45">
        <f t="shared" si="5"/>
        <v>-12.874918032786885</v>
      </c>
      <c r="X92" s="2">
        <f t="shared" si="5"/>
        <v>0.9227272727272727</v>
      </c>
      <c r="Y92" s="2">
        <f t="shared" si="5"/>
        <v>-0.368</v>
      </c>
      <c r="Z92" s="2"/>
    </row>
    <row r="93" spans="1:26" ht="12.75">
      <c r="A93" s="27" t="s">
        <v>474</v>
      </c>
      <c r="B93" t="s">
        <v>473</v>
      </c>
      <c r="F93" s="2"/>
      <c r="G93" s="2"/>
      <c r="H93" s="42">
        <f>2*STDEV(H4:H84)</f>
        <v>4795.589385472532</v>
      </c>
      <c r="I93" s="42">
        <f>2*STDEV(I4:I84)</f>
        <v>28884.8181684217</v>
      </c>
      <c r="J93" s="7"/>
      <c r="K93" s="2">
        <f aca="true" t="shared" si="6" ref="K93:R93">2*STDEV(K4:K84)</f>
        <v>19.958093404573457</v>
      </c>
      <c r="L93" s="4">
        <f t="shared" si="6"/>
        <v>9.466773492224577</v>
      </c>
      <c r="M93" s="3">
        <f t="shared" si="6"/>
        <v>0.041307168649257264</v>
      </c>
      <c r="N93" s="4">
        <f t="shared" si="6"/>
        <v>11.563037653565678</v>
      </c>
      <c r="O93" s="3">
        <f t="shared" si="6"/>
        <v>0.10430295414505882</v>
      </c>
      <c r="P93" s="3">
        <f t="shared" si="6"/>
        <v>0.10685487647312576</v>
      </c>
      <c r="Q93" s="4">
        <f t="shared" si="6"/>
        <v>6.711890944293303</v>
      </c>
      <c r="R93" s="4">
        <f t="shared" si="6"/>
        <v>9.37260991459216</v>
      </c>
      <c r="S93" s="4">
        <f aca="true" t="shared" si="7" ref="S93:Y93">2*STDEV(S4:S84)</f>
        <v>7.474817618568641</v>
      </c>
      <c r="T93" s="6">
        <f t="shared" si="7"/>
        <v>243.15364629542248</v>
      </c>
      <c r="U93" s="6">
        <f t="shared" si="7"/>
        <v>13.06761397954968</v>
      </c>
      <c r="V93" s="45">
        <f t="shared" si="7"/>
        <v>4.915300958032611</v>
      </c>
      <c r="W93" s="45">
        <f t="shared" si="7"/>
        <v>1.352368899133805</v>
      </c>
      <c r="X93" s="2">
        <f t="shared" si="7"/>
        <v>1.352150763898644</v>
      </c>
      <c r="Y93" s="2">
        <f t="shared" si="7"/>
        <v>1.737546162456315</v>
      </c>
      <c r="Z93" s="2"/>
    </row>
    <row r="94" spans="1:26" ht="12.75">
      <c r="A94" s="27" t="s">
        <v>475</v>
      </c>
      <c r="B94" t="s">
        <v>473</v>
      </c>
      <c r="F94" s="2"/>
      <c r="G94" s="2"/>
      <c r="H94" s="42">
        <f>MIN(H4:H84)</f>
        <v>22.588660492432798</v>
      </c>
      <c r="I94" s="42">
        <f>MIN(I4:I84)</f>
        <v>142.73850294145393</v>
      </c>
      <c r="J94" s="2"/>
      <c r="K94" s="2">
        <f>MIN(K4:K84)</f>
        <v>23.4</v>
      </c>
      <c r="L94" s="4">
        <f aca="true" t="shared" si="8" ref="L94:Y94">MIN(L4:L84)</f>
        <v>1.63</v>
      </c>
      <c r="M94" s="2" t="s">
        <v>28</v>
      </c>
      <c r="N94" s="4">
        <f t="shared" si="8"/>
        <v>6.96</v>
      </c>
      <c r="O94" s="2" t="s">
        <v>28</v>
      </c>
      <c r="P94" s="2" t="s">
        <v>28</v>
      </c>
      <c r="Q94" s="3">
        <f t="shared" si="8"/>
        <v>0.33</v>
      </c>
      <c r="R94" s="4">
        <f t="shared" si="8"/>
        <v>0.276</v>
      </c>
      <c r="S94" s="4">
        <f t="shared" si="8"/>
        <v>0.37</v>
      </c>
      <c r="T94" s="6">
        <f t="shared" si="8"/>
        <v>17.774193548387096</v>
      </c>
      <c r="U94" s="6">
        <f t="shared" si="8"/>
        <v>-58.4</v>
      </c>
      <c r="V94" s="45">
        <f t="shared" si="8"/>
        <v>-6.78</v>
      </c>
      <c r="W94" s="45">
        <f t="shared" si="8"/>
        <v>-15.02</v>
      </c>
      <c r="X94" s="2">
        <f t="shared" si="8"/>
        <v>0.1</v>
      </c>
      <c r="Y94" s="2">
        <f t="shared" si="8"/>
        <v>-3.3</v>
      </c>
      <c r="Z94" s="2"/>
    </row>
    <row r="95" spans="1:26" ht="12.75">
      <c r="A95" s="27" t="s">
        <v>476</v>
      </c>
      <c r="B95" t="s">
        <v>473</v>
      </c>
      <c r="F95" s="2"/>
      <c r="G95" s="2"/>
      <c r="H95" s="42">
        <f>MAX(H4:H84)</f>
        <v>11138.338159946536</v>
      </c>
      <c r="I95" s="42">
        <f>MAX(I4:I84)</f>
        <v>88699.66196604332</v>
      </c>
      <c r="J95" s="2"/>
      <c r="K95" s="2">
        <f>MAX(K4:K84)</f>
        <v>79.2</v>
      </c>
      <c r="L95" s="2">
        <f aca="true" t="shared" si="9" ref="L95:Y95">MAX(L4:L84)</f>
        <v>24.4</v>
      </c>
      <c r="M95" s="3">
        <f t="shared" si="9"/>
        <v>0.068</v>
      </c>
      <c r="N95" s="2">
        <f t="shared" si="9"/>
        <v>33.4</v>
      </c>
      <c r="O95" s="4">
        <f t="shared" si="9"/>
        <v>0.2684</v>
      </c>
      <c r="P95" s="4">
        <f t="shared" si="9"/>
        <v>0.3</v>
      </c>
      <c r="Q95" s="2">
        <f t="shared" si="9"/>
        <v>20.9</v>
      </c>
      <c r="R95" s="2">
        <f t="shared" si="9"/>
        <v>21.97</v>
      </c>
      <c r="S95" s="2">
        <f t="shared" si="9"/>
        <v>18.39</v>
      </c>
      <c r="T95" s="6">
        <f t="shared" si="9"/>
        <v>596.6666666666666</v>
      </c>
      <c r="U95" s="6">
        <f t="shared" si="9"/>
        <v>-22.5</v>
      </c>
      <c r="V95" s="45">
        <f t="shared" si="9"/>
        <v>3.15</v>
      </c>
      <c r="W95" s="45">
        <f t="shared" si="9"/>
        <v>-11.7</v>
      </c>
      <c r="X95" s="2">
        <f t="shared" si="9"/>
        <v>2.6</v>
      </c>
      <c r="Y95" s="2">
        <f t="shared" si="9"/>
        <v>1.3</v>
      </c>
      <c r="Z95" s="2"/>
    </row>
    <row r="96" spans="2:20" ht="12.75">
      <c r="B96" s="5"/>
      <c r="F96" s="2"/>
      <c r="G96" s="2"/>
      <c r="R96" s="2"/>
      <c r="T96" s="6"/>
    </row>
    <row r="97" spans="2:20" ht="16.5">
      <c r="B97" s="5" t="s">
        <v>477</v>
      </c>
      <c r="F97" s="2"/>
      <c r="G97" s="2"/>
      <c r="K97" s="1"/>
      <c r="L97" s="1" t="s">
        <v>478</v>
      </c>
      <c r="N97" s="1"/>
      <c r="P97" s="49" t="s">
        <v>269</v>
      </c>
      <c r="Q97" s="76" t="s">
        <v>270</v>
      </c>
      <c r="S97" s="2"/>
      <c r="T97" s="6"/>
    </row>
    <row r="98" spans="2:20" ht="12.75">
      <c r="B98" s="5" t="s">
        <v>480</v>
      </c>
      <c r="F98" s="2"/>
      <c r="G98" s="2"/>
      <c r="K98" s="1"/>
      <c r="L98" s="1"/>
      <c r="M98" s="1" t="s">
        <v>479</v>
      </c>
      <c r="N98" s="1"/>
      <c r="Q98" s="77" t="s">
        <v>40</v>
      </c>
      <c r="S98" s="2"/>
      <c r="T98" s="6"/>
    </row>
    <row r="99" spans="2:20" ht="12.75">
      <c r="B99" t="s">
        <v>482</v>
      </c>
      <c r="F99" s="2"/>
      <c r="G99" s="2"/>
      <c r="K99" s="1"/>
      <c r="L99" s="1"/>
      <c r="M99" s="1" t="s">
        <v>481</v>
      </c>
      <c r="N99" s="1"/>
      <c r="Q99" s="77" t="s">
        <v>41</v>
      </c>
      <c r="S99" s="2"/>
      <c r="T99" s="6"/>
    </row>
    <row r="100" spans="1:20" ht="12.75">
      <c r="A100" s="81"/>
      <c r="F100" s="2"/>
      <c r="G100" s="2"/>
      <c r="Q100" s="77" t="s">
        <v>42</v>
      </c>
      <c r="T100" s="6"/>
    </row>
    <row r="101" spans="1:20" ht="12.75">
      <c r="A101" s="81"/>
      <c r="F101" s="2"/>
      <c r="G101" s="2"/>
      <c r="P101" s="3"/>
      <c r="T101" s="6"/>
    </row>
    <row r="102" spans="1:20" ht="12.75">
      <c r="A102" s="81"/>
      <c r="F102" s="2"/>
      <c r="G102" s="2"/>
      <c r="P102" s="3"/>
      <c r="Q102" s="8"/>
      <c r="T102" s="6"/>
    </row>
    <row r="103" spans="1:20" ht="12.75">
      <c r="A103" s="81"/>
      <c r="F103" s="2"/>
      <c r="G103" s="2"/>
      <c r="P103" s="3"/>
      <c r="S103" s="2"/>
      <c r="T103" s="6"/>
    </row>
    <row r="104" spans="1:20" ht="12.75">
      <c r="A104" s="81"/>
      <c r="F104" s="2"/>
      <c r="G104" s="2"/>
      <c r="P104" s="3"/>
      <c r="Q104" s="8"/>
      <c r="T104" s="6"/>
    </row>
    <row r="105" spans="6:20" ht="12.75">
      <c r="F105" s="2"/>
      <c r="G105" s="2"/>
      <c r="N105" s="4"/>
      <c r="P105" s="3"/>
      <c r="T105" s="6"/>
    </row>
    <row r="106" spans="6:20" ht="12.75">
      <c r="F106" s="2"/>
      <c r="G106" s="2"/>
      <c r="Q106" s="8"/>
      <c r="S106" s="2"/>
      <c r="T106" s="6"/>
    </row>
    <row r="107" spans="6:20" ht="12.75">
      <c r="F107" s="2"/>
      <c r="G107" s="2"/>
      <c r="Q107" s="8"/>
      <c r="S107" s="2"/>
      <c r="T107" s="6"/>
    </row>
    <row r="108" spans="6:20" ht="12.75">
      <c r="F108" s="2"/>
      <c r="G108" s="2"/>
      <c r="O108" s="8"/>
      <c r="Q108" s="8"/>
      <c r="T108" s="6"/>
    </row>
    <row r="109" spans="6:20" ht="12.75">
      <c r="F109" s="2"/>
      <c r="G109" s="2"/>
      <c r="Q109" s="8"/>
      <c r="T109" s="6"/>
    </row>
  </sheetData>
  <printOptions gridLines="1" horizontalCentered="1" verticalCentered="1"/>
  <pageMargins left="0.75" right="0.75" top="1.39" bottom="0.89" header="0.5" footer="0.25"/>
  <pageSetup fitToHeight="1" fitToWidth="1" orientation="landscape" pageOrder="overThenDown" paperSize="9" scale="43"/>
  <headerFooter alignWithMargins="0">
    <oddHeader>&amp;L&amp;"Geneva,Bold"&amp;14U.S. Geological Survey
Open File Report #99-304
&amp;C&amp;"Geneva,Bold"&amp;14Geysers Steam Field
Gas and Isotope Geochemistry
&amp;R&amp;"Geneva,Bold"&amp;14 1999
Table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11.00390625" defaultRowHeight="12.75"/>
  <cols>
    <col min="1" max="1" width="16.625" style="5" customWidth="1"/>
    <col min="2" max="2" width="13.00390625" style="63" customWidth="1"/>
    <col min="3" max="3" width="12.875" style="1" customWidth="1"/>
    <col min="4" max="4" width="10.625" style="1" customWidth="1"/>
    <col min="5" max="5" width="11.375" style="1" bestFit="1" customWidth="1"/>
    <col min="6" max="6" width="14.625" style="1" customWidth="1"/>
  </cols>
  <sheetData>
    <row r="1" spans="1:6" ht="12.75">
      <c r="A1" s="9"/>
      <c r="B1" s="59" t="s">
        <v>192</v>
      </c>
      <c r="C1" s="59" t="s">
        <v>191</v>
      </c>
      <c r="D1" s="59" t="s">
        <v>190</v>
      </c>
      <c r="E1" s="59" t="s">
        <v>107</v>
      </c>
      <c r="F1" s="59" t="s">
        <v>188</v>
      </c>
    </row>
    <row r="2" spans="1:6" ht="12.75">
      <c r="A2" s="9"/>
      <c r="B2" s="59" t="s">
        <v>189</v>
      </c>
      <c r="C2" s="59" t="s">
        <v>189</v>
      </c>
      <c r="D2" s="59" t="s">
        <v>189</v>
      </c>
      <c r="F2" s="59" t="s">
        <v>187</v>
      </c>
    </row>
    <row r="3" spans="1:6" ht="12.75">
      <c r="A3" s="9"/>
      <c r="F3" s="59"/>
    </row>
    <row r="4" spans="1:6" ht="12.75">
      <c r="A4" s="68" t="s">
        <v>51</v>
      </c>
      <c r="B4" s="2">
        <v>4.925</v>
      </c>
      <c r="C4" s="2">
        <v>5.438461538461538</v>
      </c>
      <c r="D4" s="2">
        <v>6.232272727272728</v>
      </c>
      <c r="E4" s="2"/>
      <c r="F4" s="2"/>
    </row>
    <row r="5" spans="1:6" ht="12.75">
      <c r="A5" s="68" t="s">
        <v>52</v>
      </c>
      <c r="B5" s="2">
        <v>7.23</v>
      </c>
      <c r="C5" s="2">
        <v>7.721428571428571</v>
      </c>
      <c r="D5" s="2">
        <v>7.746153846153847</v>
      </c>
      <c r="E5" s="2">
        <v>8.2</v>
      </c>
      <c r="F5" s="2"/>
    </row>
    <row r="6" spans="1:6" ht="12.75">
      <c r="A6" s="69" t="s">
        <v>53</v>
      </c>
      <c r="B6" s="41">
        <v>4180</v>
      </c>
      <c r="C6" s="41">
        <v>830</v>
      </c>
      <c r="D6" s="41">
        <v>130.15623686475143</v>
      </c>
      <c r="E6" s="41">
        <v>220</v>
      </c>
      <c r="F6" s="41" t="s">
        <v>296</v>
      </c>
    </row>
    <row r="7" spans="1:6" ht="12.75">
      <c r="A7" s="69" t="s">
        <v>54</v>
      </c>
      <c r="B7" s="41">
        <v>630</v>
      </c>
      <c r="C7" s="41">
        <v>3250</v>
      </c>
      <c r="D7" s="41">
        <v>21650</v>
      </c>
      <c r="E7" s="41">
        <v>10260</v>
      </c>
      <c r="F7" s="41" t="s">
        <v>296</v>
      </c>
    </row>
    <row r="8" spans="1:6" ht="16.5">
      <c r="A8" s="70" t="s">
        <v>177</v>
      </c>
      <c r="B8" s="2">
        <v>48.98615384615385</v>
      </c>
      <c r="C8" s="2">
        <v>59.65058823529412</v>
      </c>
      <c r="D8" s="2">
        <v>64.99153846153845</v>
      </c>
      <c r="E8" s="2">
        <v>55.9741666666667</v>
      </c>
      <c r="F8" s="2">
        <v>64.936</v>
      </c>
    </row>
    <row r="9" spans="1:6" ht="16.5">
      <c r="A9" s="71" t="s">
        <v>178</v>
      </c>
      <c r="B9" s="2">
        <v>12.336115384615384</v>
      </c>
      <c r="C9" s="4">
        <v>6.717117647058823</v>
      </c>
      <c r="D9" s="4">
        <v>4.906846153846153</v>
      </c>
      <c r="E9" s="4">
        <v>5.347416666666668</v>
      </c>
      <c r="F9" s="4">
        <v>3.8786</v>
      </c>
    </row>
    <row r="10" spans="1:6" ht="12.75">
      <c r="A10" s="68" t="s">
        <v>179</v>
      </c>
      <c r="B10" s="3">
        <v>0.016102857142857144</v>
      </c>
      <c r="C10" s="3">
        <v>0.0077</v>
      </c>
      <c r="D10" s="3">
        <v>0.00139</v>
      </c>
      <c r="E10" s="3">
        <v>0.0004</v>
      </c>
      <c r="F10" s="3">
        <v>0.002055875</v>
      </c>
    </row>
    <row r="11" spans="1:6" ht="16.5">
      <c r="A11" s="70" t="s">
        <v>180</v>
      </c>
      <c r="B11" s="2">
        <v>22.283461538461534</v>
      </c>
      <c r="C11" s="2">
        <v>18.593529411764706</v>
      </c>
      <c r="D11" s="2">
        <v>15.918000000000003</v>
      </c>
      <c r="E11" s="2">
        <v>16.678333333333338</v>
      </c>
      <c r="F11" s="2">
        <v>11.86</v>
      </c>
    </row>
    <row r="12" spans="1:6" ht="12.75">
      <c r="A12" s="72" t="s">
        <v>196</v>
      </c>
      <c r="B12" s="3">
        <v>0.013528571428571428</v>
      </c>
      <c r="C12" s="8">
        <v>0.046000000000000006</v>
      </c>
      <c r="D12" s="3">
        <v>0.00805</v>
      </c>
      <c r="E12" s="3">
        <v>0.0375</v>
      </c>
      <c r="F12" s="4">
        <v>2.3047599999999995</v>
      </c>
    </row>
    <row r="13" spans="1:6" ht="12.75">
      <c r="A13" s="73" t="s">
        <v>181</v>
      </c>
      <c r="B13" s="8">
        <v>0.05823615384615385</v>
      </c>
      <c r="C13" s="3">
        <v>0.0237</v>
      </c>
      <c r="D13" s="3">
        <v>0.0075383333333333335</v>
      </c>
      <c r="E13" s="8">
        <v>0.0172</v>
      </c>
      <c r="F13" s="8">
        <v>0.20367600000000002</v>
      </c>
    </row>
    <row r="14" spans="1:6" ht="12.75">
      <c r="A14" s="71" t="s">
        <v>195</v>
      </c>
      <c r="B14" s="4">
        <v>4.661423076923077</v>
      </c>
      <c r="C14" s="4">
        <v>2.9582470588235292</v>
      </c>
      <c r="D14" s="4">
        <v>1.0424653846153848</v>
      </c>
      <c r="E14" s="4">
        <v>1.7638333333333334</v>
      </c>
      <c r="F14" s="2">
        <v>11.484</v>
      </c>
    </row>
    <row r="15" spans="1:6" ht="12.75">
      <c r="A15" s="71" t="s">
        <v>194</v>
      </c>
      <c r="B15" s="4">
        <v>5.135461538461538</v>
      </c>
      <c r="C15" s="4">
        <v>6.9867058823529415</v>
      </c>
      <c r="D15" s="4">
        <v>6.060692307692306</v>
      </c>
      <c r="E15" s="2">
        <v>14.280833333333332</v>
      </c>
      <c r="F15" s="4">
        <v>4.8580000000000005</v>
      </c>
    </row>
    <row r="16" spans="1:6" ht="16.5">
      <c r="A16" s="71" t="s">
        <v>193</v>
      </c>
      <c r="B16" s="4">
        <v>6.194538461538461</v>
      </c>
      <c r="C16" s="4">
        <v>5.334823529411764</v>
      </c>
      <c r="D16" s="4">
        <v>7.235807692307692</v>
      </c>
      <c r="E16" s="4">
        <v>6.210083333333333</v>
      </c>
      <c r="F16" s="8">
        <v>0.51216926</v>
      </c>
    </row>
    <row r="17" spans="1:6" ht="16.5">
      <c r="A17" s="68" t="s">
        <v>155</v>
      </c>
      <c r="B17" s="7">
        <v>117.7796257363559</v>
      </c>
      <c r="C17" s="7">
        <v>157.40433943260058</v>
      </c>
      <c r="D17" s="7">
        <v>239.4314422349106</v>
      </c>
      <c r="E17" s="7">
        <v>169.15931920230207</v>
      </c>
      <c r="F17" s="7">
        <v>57.75638166047088</v>
      </c>
    </row>
    <row r="18" spans="1:6" ht="12.75">
      <c r="A18" s="74" t="s">
        <v>182</v>
      </c>
      <c r="B18" s="7">
        <v>-52.593333333333334</v>
      </c>
      <c r="C18" s="7">
        <v>-48.96764705882353</v>
      </c>
      <c r="D18" s="7">
        <v>-47.1576923076923</v>
      </c>
      <c r="E18" s="7">
        <v>-49</v>
      </c>
      <c r="F18" s="7"/>
    </row>
    <row r="19" spans="1:6" ht="15">
      <c r="A19" s="75" t="s">
        <v>183</v>
      </c>
      <c r="B19" s="2">
        <v>-5.082142857142857</v>
      </c>
      <c r="C19" s="2">
        <v>-4.320588235294117</v>
      </c>
      <c r="D19" s="2">
        <v>-1.4456521739130435</v>
      </c>
      <c r="E19" s="2"/>
      <c r="F19" s="2"/>
    </row>
    <row r="20" spans="1:6" ht="16.5">
      <c r="A20" s="75" t="s">
        <v>184</v>
      </c>
      <c r="B20" s="2">
        <v>-13.525</v>
      </c>
      <c r="C20" s="2">
        <v>-13.31</v>
      </c>
      <c r="D20" s="2">
        <v>-12.40576923076923</v>
      </c>
      <c r="E20" s="2">
        <v>-12.6625</v>
      </c>
      <c r="F20" s="2">
        <v>-13.14</v>
      </c>
    </row>
    <row r="21" spans="1:6" ht="15">
      <c r="A21" s="75" t="s">
        <v>185</v>
      </c>
      <c r="B21" s="2">
        <v>0.9</v>
      </c>
      <c r="C21" s="2">
        <v>0.75</v>
      </c>
      <c r="D21" s="2">
        <v>0.5428571428571428</v>
      </c>
      <c r="E21" s="2">
        <v>1.3111111111111111</v>
      </c>
      <c r="F21" s="2"/>
    </row>
    <row r="22" spans="1:6" ht="15">
      <c r="A22" s="75" t="s">
        <v>186</v>
      </c>
      <c r="B22" s="2">
        <v>-0.16666666666666663</v>
      </c>
      <c r="C22" s="1">
        <v>-0.6</v>
      </c>
      <c r="D22" s="1">
        <v>-0.5</v>
      </c>
      <c r="E22" s="2">
        <v>-0.85</v>
      </c>
      <c r="F22" s="2"/>
    </row>
  </sheetData>
  <printOptions gridLines="1"/>
  <pageMargins left="0.75" right="0.75" top="1" bottom="1" header="0.5" footer="0.5"/>
  <pageSetup orientation="landscape" paperSize="9"/>
  <headerFooter alignWithMargins="0">
    <oddHeader>&amp;L&amp;"Geneva,Bold"&amp;9U.S. Geological Survey
Open File Report 99-304&amp;C&amp;"Geneva,Bold"&amp;9Geysers Steam Field
Mean Composition of Analyses&amp;R&amp;"Geneva,Bold"&amp;9 1999
Table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00390625" defaultRowHeight="12.75"/>
  <cols>
    <col min="2" max="2" width="29.625" style="0" customWidth="1"/>
    <col min="5" max="6" width="10.75390625" style="38" customWidth="1"/>
  </cols>
  <sheetData>
    <row r="1" spans="1:6" s="15" customFormat="1" ht="15">
      <c r="A1" s="61" t="s">
        <v>62</v>
      </c>
      <c r="B1" s="61" t="s">
        <v>48</v>
      </c>
      <c r="C1" s="58" t="s">
        <v>485</v>
      </c>
      <c r="D1" s="58" t="s">
        <v>50</v>
      </c>
      <c r="E1" s="62" t="s">
        <v>156</v>
      </c>
      <c r="F1" s="62" t="s">
        <v>157</v>
      </c>
    </row>
    <row r="2" spans="3:4" ht="12.75">
      <c r="C2" s="1"/>
      <c r="D2" s="1"/>
    </row>
    <row r="3" spans="1:9" ht="12.75">
      <c r="A3" s="60" t="s">
        <v>108</v>
      </c>
      <c r="B3" t="s">
        <v>63</v>
      </c>
      <c r="C3" s="1">
        <v>1982</v>
      </c>
      <c r="D3" s="1" t="s">
        <v>261</v>
      </c>
      <c r="E3" s="6">
        <v>-29</v>
      </c>
      <c r="F3" s="45">
        <v>-0.75</v>
      </c>
      <c r="G3" s="2"/>
      <c r="H3" s="2"/>
      <c r="I3" s="2"/>
    </row>
    <row r="4" spans="1:9" ht="12.75">
      <c r="A4" s="60" t="s">
        <v>108</v>
      </c>
      <c r="B4" t="s">
        <v>64</v>
      </c>
      <c r="C4" s="1">
        <v>1983</v>
      </c>
      <c r="D4" s="1" t="s">
        <v>261</v>
      </c>
      <c r="E4" s="6">
        <v>-14.5</v>
      </c>
      <c r="F4" s="45">
        <v>3.15</v>
      </c>
      <c r="G4" s="2"/>
      <c r="H4" s="2"/>
      <c r="I4" s="2"/>
    </row>
    <row r="5" spans="1:9" ht="12.75">
      <c r="A5" s="60" t="s">
        <v>108</v>
      </c>
      <c r="B5" t="s">
        <v>65</v>
      </c>
      <c r="C5" s="1">
        <v>1980</v>
      </c>
      <c r="D5" s="1" t="s">
        <v>261</v>
      </c>
      <c r="E5" s="6">
        <v>-13</v>
      </c>
      <c r="F5" s="45">
        <v>1</v>
      </c>
      <c r="G5" s="2"/>
      <c r="H5" s="2"/>
      <c r="I5" s="2"/>
    </row>
    <row r="6" spans="1:9" ht="12.75">
      <c r="A6" s="60" t="s">
        <v>108</v>
      </c>
      <c r="B6" t="s">
        <v>438</v>
      </c>
      <c r="C6" s="1">
        <v>1984</v>
      </c>
      <c r="D6" s="1" t="s">
        <v>261</v>
      </c>
      <c r="E6" s="6">
        <v>-3</v>
      </c>
      <c r="F6" s="45">
        <v>5.55</v>
      </c>
      <c r="G6" s="2"/>
      <c r="H6" s="2"/>
      <c r="I6" s="2"/>
    </row>
    <row r="7" spans="1:9" ht="12.75">
      <c r="A7" s="60" t="s">
        <v>108</v>
      </c>
      <c r="B7" t="s">
        <v>109</v>
      </c>
      <c r="C7" s="1">
        <v>1971</v>
      </c>
      <c r="D7" s="1" t="s">
        <v>261</v>
      </c>
      <c r="E7" s="6">
        <v>-6.5</v>
      </c>
      <c r="F7" s="45">
        <v>5.6</v>
      </c>
      <c r="G7" s="2"/>
      <c r="H7" s="2"/>
      <c r="I7" s="2"/>
    </row>
    <row r="8" spans="1:9" ht="12.75">
      <c r="A8" s="60" t="s">
        <v>108</v>
      </c>
      <c r="B8" t="s">
        <v>440</v>
      </c>
      <c r="C8" s="1">
        <v>1984</v>
      </c>
      <c r="D8" s="1" t="s">
        <v>261</v>
      </c>
      <c r="E8" s="6">
        <v>-13</v>
      </c>
      <c r="F8" s="45">
        <v>0.5</v>
      </c>
      <c r="G8" s="2"/>
      <c r="H8" s="2"/>
      <c r="I8" s="2"/>
    </row>
    <row r="9" spans="1:9" ht="12.75">
      <c r="A9" s="60" t="s">
        <v>108</v>
      </c>
      <c r="B9" t="s">
        <v>274</v>
      </c>
      <c r="C9" s="1">
        <v>1979</v>
      </c>
      <c r="D9" s="1" t="s">
        <v>261</v>
      </c>
      <c r="E9" s="6">
        <v>-10.5</v>
      </c>
      <c r="F9" s="45">
        <v>3.05</v>
      </c>
      <c r="G9" s="2"/>
      <c r="H9" s="2"/>
      <c r="I9" s="2"/>
    </row>
    <row r="10" spans="1:9" ht="12.75">
      <c r="A10" s="60" t="s">
        <v>108</v>
      </c>
      <c r="B10" t="s">
        <v>276</v>
      </c>
      <c r="C10" s="1">
        <v>1978</v>
      </c>
      <c r="D10" s="1" t="s">
        <v>261</v>
      </c>
      <c r="E10" s="6">
        <v>-6</v>
      </c>
      <c r="F10" s="45">
        <v>3.8</v>
      </c>
      <c r="G10" s="2"/>
      <c r="H10" s="2"/>
      <c r="I10" s="2"/>
    </row>
    <row r="11" spans="1:24" ht="12.75">
      <c r="A11" s="53" t="s">
        <v>410</v>
      </c>
      <c r="B11" s="5" t="s">
        <v>411</v>
      </c>
      <c r="C11" s="1">
        <v>1983</v>
      </c>
      <c r="D11" s="1" t="s">
        <v>159</v>
      </c>
      <c r="E11" s="6">
        <v>-44</v>
      </c>
      <c r="F11" s="38">
        <v>0.1</v>
      </c>
      <c r="G11" s="7"/>
      <c r="H11" s="6"/>
      <c r="I11" s="6"/>
      <c r="J11" s="2"/>
      <c r="K11" s="4"/>
      <c r="L11" s="1"/>
      <c r="M11" s="2"/>
      <c r="N11" s="3"/>
      <c r="O11" s="8"/>
      <c r="P11" s="8"/>
      <c r="Q11" s="4"/>
      <c r="R11" s="4"/>
      <c r="S11" s="7"/>
      <c r="T11" s="7"/>
      <c r="U11" s="2"/>
      <c r="V11" s="2"/>
      <c r="W11" s="2"/>
      <c r="X11" s="2"/>
    </row>
  </sheetData>
  <printOptions gridLines="1" horizontalCentered="1" verticalCentered="1"/>
  <pageMargins left="0.75" right="0.75" top="1" bottom="1" header="0.5" footer="0.5"/>
  <pageSetup orientation="landscape" paperSize="9"/>
  <headerFooter alignWithMargins="0">
    <oddHeader>&amp;L&amp;"Geneva,Bold"&amp;9U.S. Geological Survey
Open File Report 99-304&amp;C&amp;"Geneva,Bold"&amp;9Geysers Steam Field
Injection Wells&amp;R&amp;"Geneva,Bold"&amp;9 1999
Table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A1" sqref="A1"/>
    </sheetView>
  </sheetViews>
  <sheetFormatPr defaultColWidth="11.00390625" defaultRowHeight="12.75"/>
  <cols>
    <col min="1" max="1" width="13.75390625" style="0" customWidth="1"/>
    <col min="2" max="3" width="10.75390625" style="38" customWidth="1"/>
    <col min="4" max="5" width="10.75390625" style="52" customWidth="1"/>
    <col min="6" max="9" width="10.75390625" style="38" customWidth="1"/>
  </cols>
  <sheetData>
    <row r="1" spans="1:13" ht="16.5">
      <c r="A1" t="s">
        <v>48</v>
      </c>
      <c r="B1" s="38" t="s">
        <v>285</v>
      </c>
      <c r="C1" s="38" t="s">
        <v>286</v>
      </c>
      <c r="D1" s="42" t="s">
        <v>442</v>
      </c>
      <c r="E1" s="42" t="s">
        <v>256</v>
      </c>
      <c r="F1" s="38" t="s">
        <v>255</v>
      </c>
      <c r="G1" s="38" t="s">
        <v>254</v>
      </c>
      <c r="H1" s="51" t="s">
        <v>248</v>
      </c>
      <c r="I1" s="51" t="s">
        <v>249</v>
      </c>
      <c r="J1" s="38" t="s">
        <v>250</v>
      </c>
      <c r="K1" s="38" t="s">
        <v>251</v>
      </c>
      <c r="L1" s="38" t="s">
        <v>252</v>
      </c>
      <c r="M1" s="38" t="s">
        <v>253</v>
      </c>
    </row>
    <row r="2" spans="4:13" ht="12.75">
      <c r="D2" s="42" t="s">
        <v>301</v>
      </c>
      <c r="E2" s="42" t="s">
        <v>301</v>
      </c>
      <c r="J2" s="38" t="s">
        <v>278</v>
      </c>
      <c r="K2" s="38" t="s">
        <v>278</v>
      </c>
      <c r="L2" s="38" t="s">
        <v>278</v>
      </c>
      <c r="M2" s="38" t="s">
        <v>278</v>
      </c>
    </row>
    <row r="3" spans="1:13" ht="12.75">
      <c r="A3" t="s">
        <v>302</v>
      </c>
      <c r="B3" s="54" t="s">
        <v>367</v>
      </c>
      <c r="C3" s="54" t="s">
        <v>313</v>
      </c>
      <c r="D3" s="52">
        <v>176</v>
      </c>
      <c r="E3" s="52">
        <v>622</v>
      </c>
      <c r="F3" s="38">
        <v>393</v>
      </c>
      <c r="G3" s="38">
        <v>44</v>
      </c>
      <c r="H3" s="38">
        <v>-54</v>
      </c>
      <c r="I3" s="38">
        <v>-58</v>
      </c>
      <c r="J3" s="33">
        <v>9.04</v>
      </c>
      <c r="K3" s="33">
        <v>3.91</v>
      </c>
      <c r="L3" s="33">
        <v>24.4</v>
      </c>
      <c r="M3" s="33">
        <v>8.8</v>
      </c>
    </row>
    <row r="4" spans="1:13" ht="12.75">
      <c r="A4" t="s">
        <v>375</v>
      </c>
      <c r="B4" s="54" t="s">
        <v>374</v>
      </c>
      <c r="C4" s="54" t="s">
        <v>408</v>
      </c>
      <c r="D4" s="52">
        <v>270</v>
      </c>
      <c r="E4" s="52">
        <v>500</v>
      </c>
      <c r="F4" s="38">
        <v>73</v>
      </c>
      <c r="G4" s="38">
        <v>61</v>
      </c>
      <c r="H4" s="38">
        <v>-55</v>
      </c>
      <c r="I4" s="38" t="s">
        <v>296</v>
      </c>
      <c r="J4" s="33">
        <v>7.02</v>
      </c>
      <c r="K4" s="33">
        <v>5.36</v>
      </c>
      <c r="L4" s="33">
        <v>17.7</v>
      </c>
      <c r="M4" s="33">
        <v>9.5</v>
      </c>
    </row>
    <row r="5" spans="1:13" ht="12.75">
      <c r="A5" t="s">
        <v>303</v>
      </c>
      <c r="B5" s="54" t="s">
        <v>297</v>
      </c>
      <c r="C5" s="54" t="s">
        <v>131</v>
      </c>
      <c r="D5" s="52">
        <v>5990</v>
      </c>
      <c r="E5" s="52">
        <v>5220</v>
      </c>
      <c r="F5" s="38" t="s">
        <v>296</v>
      </c>
      <c r="G5" s="38">
        <v>132</v>
      </c>
      <c r="H5" s="38" t="s">
        <v>296</v>
      </c>
      <c r="I5" s="38">
        <v>-49</v>
      </c>
      <c r="J5" s="33">
        <v>8.4</v>
      </c>
      <c r="K5" s="33">
        <v>8.89</v>
      </c>
      <c r="L5" s="33">
        <v>6.72</v>
      </c>
      <c r="M5" s="33">
        <v>6.75</v>
      </c>
    </row>
    <row r="6" spans="1:13" ht="12.75">
      <c r="A6" t="s">
        <v>121</v>
      </c>
      <c r="B6" s="54" t="s">
        <v>120</v>
      </c>
      <c r="C6" s="54" t="s">
        <v>132</v>
      </c>
      <c r="D6" s="52">
        <v>9034</v>
      </c>
      <c r="E6" s="52">
        <v>9557</v>
      </c>
      <c r="F6" s="38">
        <v>181</v>
      </c>
      <c r="G6" s="38">
        <v>567</v>
      </c>
      <c r="H6" s="38">
        <v>-49</v>
      </c>
      <c r="I6" s="38">
        <v>-50</v>
      </c>
      <c r="J6" s="33">
        <v>8.1</v>
      </c>
      <c r="K6" s="33">
        <v>5.15</v>
      </c>
      <c r="L6" s="33">
        <v>6.41</v>
      </c>
      <c r="M6" s="33">
        <v>7.12</v>
      </c>
    </row>
    <row r="7" spans="1:13" ht="12.75">
      <c r="A7" t="s">
        <v>124</v>
      </c>
      <c r="B7" s="54" t="s">
        <v>123</v>
      </c>
      <c r="C7" s="54" t="s">
        <v>133</v>
      </c>
      <c r="D7" s="52">
        <v>21307</v>
      </c>
      <c r="E7" s="52">
        <v>6872</v>
      </c>
      <c r="F7" s="38">
        <v>519</v>
      </c>
      <c r="G7" s="38">
        <v>115</v>
      </c>
      <c r="H7" s="38">
        <v>-51</v>
      </c>
      <c r="I7" s="38">
        <v>-38</v>
      </c>
      <c r="J7" s="33">
        <v>6.56</v>
      </c>
      <c r="K7" s="33">
        <v>16.84</v>
      </c>
      <c r="L7" s="33">
        <v>4.48</v>
      </c>
      <c r="M7" s="33">
        <v>7.49</v>
      </c>
    </row>
    <row r="8" spans="1:13" ht="12.75">
      <c r="A8" t="s">
        <v>148</v>
      </c>
      <c r="B8" s="54" t="s">
        <v>147</v>
      </c>
      <c r="C8" s="54" t="s">
        <v>459</v>
      </c>
      <c r="D8" s="52">
        <v>65219</v>
      </c>
      <c r="E8" s="52">
        <v>88655</v>
      </c>
      <c r="F8" s="38">
        <v>597</v>
      </c>
      <c r="G8" s="38" t="s">
        <v>296</v>
      </c>
      <c r="H8" s="38">
        <v>-49</v>
      </c>
      <c r="I8" s="38">
        <v>-42</v>
      </c>
      <c r="J8" s="33">
        <v>2.65</v>
      </c>
      <c r="K8" s="33">
        <v>2.88</v>
      </c>
      <c r="L8" s="33">
        <v>1.63</v>
      </c>
      <c r="M8" s="33">
        <v>2.04</v>
      </c>
    </row>
    <row r="9" spans="1:13" ht="12.75">
      <c r="A9" t="s">
        <v>175</v>
      </c>
      <c r="B9" s="38" t="s">
        <v>158</v>
      </c>
      <c r="C9" s="38" t="s">
        <v>307</v>
      </c>
      <c r="D9" s="52">
        <v>668</v>
      </c>
      <c r="E9" s="52">
        <v>979</v>
      </c>
      <c r="F9" s="38">
        <v>107</v>
      </c>
      <c r="G9" s="38">
        <v>86</v>
      </c>
      <c r="H9" s="38" t="s">
        <v>296</v>
      </c>
      <c r="I9" s="38">
        <v>-55</v>
      </c>
      <c r="J9">
        <v>7.35</v>
      </c>
      <c r="K9">
        <v>4.99</v>
      </c>
      <c r="L9">
        <v>7.68</v>
      </c>
      <c r="M9">
        <v>7.37</v>
      </c>
    </row>
  </sheetData>
  <printOptions gridLines="1" horizontalCentered="1" verticalCentered="1"/>
  <pageMargins left="0.75" right="0.75" top="1" bottom="1" header="0.5" footer="0.5"/>
  <pageSetup fitToHeight="1" fitToWidth="1" orientation="landscape" paperSize="9" scale="68"/>
  <headerFooter alignWithMargins="0">
    <oddHeader>&amp;L&amp;"Geneva,Bold"&amp;9U.S. Geological Survey
Open File Report 99-304&amp;C&amp;"Geneva,Bold"&amp;9Geysers Steam Field
Temporal Variations&amp;R&amp;"Geneva,Bold"&amp;9 1999
Table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Geological Survey Open-File Report 99-304, data tables</dc:title>
  <dc:subject>Gas and Isotope Geochemistry of 81 Steam Samples from Wells in The Geysers Geothermal Field, Sonoma and Lake Counties, California, U.S.A.</dc:subject>
  <dc:creator>Jacob B. Lowenstern, Cathy J. Janik, Lynne Fahlquist, and Linda S. Johnson</dc:creator>
  <cp:keywords/>
  <dc:description>Changed gas/steam with new calculations in separate file called: "Gas/Steam (ppm by wt.) calcs</dc:description>
  <cp:lastModifiedBy>Michael Diggles</cp:lastModifiedBy>
  <cp:lastPrinted>1999-05-24T17:57:30Z</cp:lastPrinted>
  <dcterms:created xsi:type="dcterms:W3CDTF">1998-11-20T21:17:51Z</dcterms:created>
  <dcterms:modified xsi:type="dcterms:W3CDTF">2010-01-12T00:37:45Z</dcterms:modified>
  <cp:category/>
  <cp:version/>
  <cp:contentType/>
  <cp:contentStatus/>
</cp:coreProperties>
</file>